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3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/Users/snelgrr/Desktop/Budget Template Update FY27/"/>
    </mc:Choice>
  </mc:AlternateContent>
  <xr:revisionPtr revIDLastSave="0" documentId="8_{9F595AB7-6F01-FF4D-AB85-B1A034334A9A}" xr6:coauthVersionLast="47" xr6:coauthVersionMax="47" xr10:uidLastSave="{00000000-0000-0000-0000-000000000000}"/>
  <bookViews>
    <workbookView xWindow="-31260" yWindow="1020" windowWidth="31260" windowHeight="18380" activeTab="2" xr2:uid="{00000000-000D-0000-FFFF-FFFF00000000}"/>
  </bookViews>
  <sheets>
    <sheet name="Instructions" sheetId="19" r:id="rId1"/>
    <sheet name="Rates" sheetId="9" r:id="rId2"/>
    <sheet name="YR 1" sheetId="1" r:id="rId3"/>
    <sheet name="YR 2" sheetId="13" r:id="rId4"/>
    <sheet name="YR 3" sheetId="15" r:id="rId5"/>
    <sheet name="YR 4" sheetId="17" r:id="rId6"/>
    <sheet name="YR 5" sheetId="18" r:id="rId7"/>
    <sheet name="Total Project" sheetId="4" r:id="rId8"/>
  </sheets>
  <definedNames>
    <definedName name="_xlnm.Print_Area" localSheetId="7">'Total Project'!$A$1:$K$79</definedName>
    <definedName name="_xlnm.Print_Area" localSheetId="2">'YR 1'!$A$1:$K$81</definedName>
    <definedName name="_xlnm.Print_Area" localSheetId="3">'YR 2'!$A$1:$K$79</definedName>
    <definedName name="_xlnm.Print_Area" localSheetId="4">'YR 3'!$A$1:$K$79</definedName>
    <definedName name="_xlnm.Print_Area" localSheetId="5">'YR 4'!$A$1:$K$79</definedName>
    <definedName name="_xlnm.Print_Area" localSheetId="6">'YR 5'!$A$1:$K$79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1" i="18" l="1"/>
  <c r="P31" i="18" s="1"/>
  <c r="Q32" i="18"/>
  <c r="Q31" i="17"/>
  <c r="Q32" i="17"/>
  <c r="Q32" i="13"/>
  <c r="Q32" i="15" s="1"/>
  <c r="Q31" i="15"/>
  <c r="Q31" i="13"/>
  <c r="P31" i="13" s="1"/>
  <c r="Q30" i="13"/>
  <c r="K10" i="13"/>
  <c r="K11" i="13"/>
  <c r="K10" i="15" s="1"/>
  <c r="K11" i="15" s="1"/>
  <c r="K10" i="17" s="1"/>
  <c r="K11" i="17" s="1"/>
  <c r="K10" i="18" s="1"/>
  <c r="K11" i="18" s="1"/>
  <c r="K11" i="4" s="1"/>
  <c r="H36" i="4"/>
  <c r="H37" i="4"/>
  <c r="H38" i="4"/>
  <c r="K10" i="4"/>
  <c r="D17" i="18"/>
  <c r="D18" i="18"/>
  <c r="D19" i="18"/>
  <c r="D20" i="18"/>
  <c r="D21" i="18"/>
  <c r="D22" i="18"/>
  <c r="D23" i="18"/>
  <c r="D24" i="18"/>
  <c r="D16" i="18"/>
  <c r="D11" i="18"/>
  <c r="K8" i="18"/>
  <c r="D17" i="17"/>
  <c r="D18" i="17"/>
  <c r="D19" i="17"/>
  <c r="D20" i="17"/>
  <c r="D21" i="17"/>
  <c r="D22" i="17"/>
  <c r="D23" i="17"/>
  <c r="D24" i="17"/>
  <c r="D16" i="17"/>
  <c r="D11" i="17"/>
  <c r="K8" i="17"/>
  <c r="K8" i="15"/>
  <c r="D17" i="15"/>
  <c r="D18" i="15"/>
  <c r="D19" i="15"/>
  <c r="D20" i="15"/>
  <c r="D21" i="15"/>
  <c r="D22" i="15"/>
  <c r="D23" i="15"/>
  <c r="D24" i="15"/>
  <c r="D16" i="15"/>
  <c r="D11" i="15"/>
  <c r="D17" i="13"/>
  <c r="D18" i="13"/>
  <c r="D19" i="13"/>
  <c r="D20" i="13"/>
  <c r="D21" i="13"/>
  <c r="D22" i="13"/>
  <c r="D23" i="13"/>
  <c r="D24" i="13"/>
  <c r="D16" i="13"/>
  <c r="D11" i="13"/>
  <c r="D15" i="13" s="1"/>
  <c r="K8" i="13"/>
  <c r="K70" i="4"/>
  <c r="K63" i="4"/>
  <c r="K64" i="4"/>
  <c r="K65" i="4"/>
  <c r="K66" i="4"/>
  <c r="K62" i="4"/>
  <c r="E60" i="4"/>
  <c r="K57" i="4"/>
  <c r="K58" i="4"/>
  <c r="K59" i="4"/>
  <c r="K56" i="4"/>
  <c r="K52" i="4"/>
  <c r="K51" i="4"/>
  <c r="B33" i="4"/>
  <c r="B34" i="4"/>
  <c r="B35" i="4"/>
  <c r="B36" i="4"/>
  <c r="B37" i="4"/>
  <c r="B38" i="4"/>
  <c r="B32" i="4"/>
  <c r="B29" i="4"/>
  <c r="J35" i="4"/>
  <c r="I35" i="4"/>
  <c r="H3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2" i="4"/>
  <c r="H33" i="4"/>
  <c r="H34" i="4"/>
  <c r="I32" i="4"/>
  <c r="I33" i="4"/>
  <c r="I34" i="4"/>
  <c r="J32" i="4"/>
  <c r="J33" i="4"/>
  <c r="J34" i="4"/>
  <c r="D73" i="18"/>
  <c r="Q68" i="18"/>
  <c r="P68" i="18"/>
  <c r="R67" i="18"/>
  <c r="R66" i="18"/>
  <c r="K58" i="18"/>
  <c r="K52" i="18"/>
  <c r="O50" i="18"/>
  <c r="O49" i="18"/>
  <c r="O48" i="18"/>
  <c r="K48" i="18"/>
  <c r="G48" i="4" s="1"/>
  <c r="Q47" i="18"/>
  <c r="O47" i="18"/>
  <c r="K37" i="18"/>
  <c r="P54" i="18" s="1"/>
  <c r="K36" i="18"/>
  <c r="P53" i="18" s="1"/>
  <c r="J30" i="18"/>
  <c r="I30" i="18"/>
  <c r="H30" i="18"/>
  <c r="Q29" i="18"/>
  <c r="R24" i="18"/>
  <c r="R23" i="18"/>
  <c r="R22" i="18"/>
  <c r="R21" i="18"/>
  <c r="R20" i="18"/>
  <c r="R19" i="18"/>
  <c r="R18" i="18"/>
  <c r="R17" i="18"/>
  <c r="R16" i="18"/>
  <c r="R15" i="18"/>
  <c r="D73" i="17"/>
  <c r="Q68" i="17"/>
  <c r="P68" i="17"/>
  <c r="R67" i="17"/>
  <c r="R66" i="17"/>
  <c r="K58" i="17"/>
  <c r="K52" i="17"/>
  <c r="O50" i="17"/>
  <c r="O49" i="17"/>
  <c r="O48" i="17"/>
  <c r="K48" i="17"/>
  <c r="G47" i="4" s="1"/>
  <c r="Q47" i="17"/>
  <c r="O47" i="17"/>
  <c r="K37" i="17"/>
  <c r="P54" i="17" s="1"/>
  <c r="K36" i="17"/>
  <c r="P53" i="17" s="1"/>
  <c r="P31" i="17"/>
  <c r="J30" i="17"/>
  <c r="I30" i="17"/>
  <c r="H30" i="17"/>
  <c r="Q29" i="17"/>
  <c r="R24" i="17"/>
  <c r="R23" i="17"/>
  <c r="R22" i="17"/>
  <c r="R21" i="17"/>
  <c r="R20" i="17"/>
  <c r="R19" i="17"/>
  <c r="R18" i="17"/>
  <c r="R17" i="17"/>
  <c r="R16" i="17"/>
  <c r="R15" i="17"/>
  <c r="D73" i="15"/>
  <c r="Q68" i="15"/>
  <c r="P68" i="15"/>
  <c r="R67" i="15"/>
  <c r="R66" i="15"/>
  <c r="R68" i="15" s="1"/>
  <c r="K58" i="15"/>
  <c r="K52" i="15"/>
  <c r="O50" i="15"/>
  <c r="O49" i="15"/>
  <c r="O48" i="15"/>
  <c r="K48" i="15"/>
  <c r="G46" i="4" s="1"/>
  <c r="Q47" i="15"/>
  <c r="O47" i="15"/>
  <c r="K37" i="15"/>
  <c r="P54" i="15" s="1"/>
  <c r="K36" i="15"/>
  <c r="P53" i="15" s="1"/>
  <c r="P31" i="15"/>
  <c r="J30" i="15"/>
  <c r="I30" i="15"/>
  <c r="H30" i="15"/>
  <c r="Q29" i="15"/>
  <c r="P29" i="15" s="1"/>
  <c r="R24" i="15"/>
  <c r="R23" i="15"/>
  <c r="R22" i="15"/>
  <c r="R21" i="15"/>
  <c r="R20" i="15"/>
  <c r="R19" i="15"/>
  <c r="R18" i="15"/>
  <c r="R17" i="15"/>
  <c r="R16" i="15"/>
  <c r="R15" i="15"/>
  <c r="R16" i="13"/>
  <c r="R17" i="13"/>
  <c r="R18" i="13"/>
  <c r="R19" i="13"/>
  <c r="R20" i="13"/>
  <c r="R21" i="13"/>
  <c r="R22" i="13"/>
  <c r="R23" i="13"/>
  <c r="R24" i="13"/>
  <c r="R15" i="13"/>
  <c r="D73" i="13"/>
  <c r="Q29" i="13"/>
  <c r="Q16" i="13"/>
  <c r="Q17" i="13"/>
  <c r="Q18" i="13"/>
  <c r="Q19" i="13"/>
  <c r="Q19" i="15" s="1"/>
  <c r="Q20" i="13"/>
  <c r="Q20" i="15" s="1"/>
  <c r="Q21" i="13"/>
  <c r="Q22" i="13"/>
  <c r="Q23" i="13"/>
  <c r="Q24" i="13"/>
  <c r="Q24" i="15" s="1"/>
  <c r="Q25" i="13"/>
  <c r="Q26" i="13"/>
  <c r="Q27" i="13"/>
  <c r="Q28" i="13"/>
  <c r="Q15" i="13"/>
  <c r="Q68" i="13"/>
  <c r="P68" i="13"/>
  <c r="R67" i="13"/>
  <c r="R66" i="13"/>
  <c r="K58" i="13"/>
  <c r="K52" i="13"/>
  <c r="O50" i="13"/>
  <c r="O49" i="13"/>
  <c r="O48" i="13"/>
  <c r="K48" i="13"/>
  <c r="G45" i="4" s="1"/>
  <c r="Q47" i="13"/>
  <c r="O47" i="13"/>
  <c r="K37" i="13"/>
  <c r="P54" i="13" s="1"/>
  <c r="K36" i="13"/>
  <c r="P53" i="13" s="1"/>
  <c r="J30" i="13"/>
  <c r="I30" i="13"/>
  <c r="H30" i="13"/>
  <c r="P15" i="1"/>
  <c r="R67" i="1"/>
  <c r="R66" i="1"/>
  <c r="Q68" i="1"/>
  <c r="Q69" i="1" s="1"/>
  <c r="P68" i="1"/>
  <c r="P69" i="1" s="1"/>
  <c r="K58" i="1"/>
  <c r="F35" i="1"/>
  <c r="K35" i="1" s="1"/>
  <c r="K36" i="1"/>
  <c r="K37" i="1"/>
  <c r="C15" i="9"/>
  <c r="C16" i="9" s="1"/>
  <c r="C17" i="9" s="1"/>
  <c r="D15" i="9"/>
  <c r="D16" i="9" s="1"/>
  <c r="D17" i="9" s="1"/>
  <c r="D18" i="9" s="1"/>
  <c r="D19" i="9" s="1"/>
  <c r="B15" i="9"/>
  <c r="K69" i="1" s="1" a="1"/>
  <c r="K69" i="1" s="1"/>
  <c r="D75" i="4"/>
  <c r="O39" i="1"/>
  <c r="O40" i="1"/>
  <c r="O41" i="1"/>
  <c r="O42" i="1"/>
  <c r="O43" i="1"/>
  <c r="O44" i="1"/>
  <c r="O45" i="1"/>
  <c r="O46" i="1"/>
  <c r="O38" i="1"/>
  <c r="O37" i="1"/>
  <c r="P31" i="1"/>
  <c r="P25" i="1"/>
  <c r="P16" i="1"/>
  <c r="K16" i="1" s="1"/>
  <c r="P17" i="1"/>
  <c r="K17" i="1" s="1"/>
  <c r="P18" i="1"/>
  <c r="K18" i="1" s="1"/>
  <c r="P19" i="1"/>
  <c r="K19" i="1" s="1"/>
  <c r="P20" i="1"/>
  <c r="K20" i="1" s="1"/>
  <c r="P21" i="1"/>
  <c r="K21" i="1" s="1"/>
  <c r="P22" i="1"/>
  <c r="K22" i="1" s="1"/>
  <c r="P23" i="1"/>
  <c r="P24" i="1"/>
  <c r="K24" i="1" s="1"/>
  <c r="P26" i="1"/>
  <c r="P27" i="1"/>
  <c r="P28" i="1"/>
  <c r="P30" i="1"/>
  <c r="K38" i="1"/>
  <c r="P57" i="1" s="1"/>
  <c r="F34" i="1"/>
  <c r="K34" i="1" s="1"/>
  <c r="K52" i="1"/>
  <c r="K48" i="1"/>
  <c r="G44" i="4" s="1"/>
  <c r="O18" i="1"/>
  <c r="O19" i="1"/>
  <c r="O20" i="1"/>
  <c r="O21" i="1"/>
  <c r="O22" i="1"/>
  <c r="O23" i="1"/>
  <c r="O24" i="1"/>
  <c r="O17" i="1"/>
  <c r="O16" i="1"/>
  <c r="O15" i="1"/>
  <c r="P32" i="1"/>
  <c r="O50" i="1"/>
  <c r="O49" i="1"/>
  <c r="O48" i="1"/>
  <c r="O47" i="1"/>
  <c r="D28" i="4"/>
  <c r="D27" i="4"/>
  <c r="D26" i="4"/>
  <c r="D24" i="4"/>
  <c r="D23" i="4"/>
  <c r="D22" i="4"/>
  <c r="D21" i="4"/>
  <c r="D20" i="4"/>
  <c r="D19" i="4"/>
  <c r="D18" i="4"/>
  <c r="J15" i="4"/>
  <c r="D17" i="4"/>
  <c r="D16" i="4"/>
  <c r="D73" i="1"/>
  <c r="D8" i="4"/>
  <c r="D15" i="1"/>
  <c r="P29" i="1"/>
  <c r="H30" i="1"/>
  <c r="I30" i="1"/>
  <c r="J30" i="1"/>
  <c r="Q47" i="1"/>
  <c r="A1" i="4"/>
  <c r="K8" i="4"/>
  <c r="D11" i="4"/>
  <c r="H15" i="4"/>
  <c r="I15" i="4"/>
  <c r="D25" i="4"/>
  <c r="P30" i="13" l="1"/>
  <c r="Q30" i="15"/>
  <c r="Q69" i="13"/>
  <c r="P69" i="13"/>
  <c r="P45" i="1"/>
  <c r="K23" i="1"/>
  <c r="P37" i="1"/>
  <c r="K15" i="1"/>
  <c r="K33" i="18"/>
  <c r="P56" i="18" s="1"/>
  <c r="K33" i="17"/>
  <c r="P56" i="17" s="1"/>
  <c r="K33" i="15"/>
  <c r="P56" i="15" s="1"/>
  <c r="K33" i="13"/>
  <c r="P56" i="13" s="1"/>
  <c r="K33" i="1"/>
  <c r="P56" i="1" s="1"/>
  <c r="P50" i="1"/>
  <c r="K28" i="1"/>
  <c r="R68" i="18"/>
  <c r="R68" i="17"/>
  <c r="K38" i="15"/>
  <c r="P57" i="15" s="1"/>
  <c r="P32" i="15"/>
  <c r="B16" i="9"/>
  <c r="K69" i="13" s="1" a="1"/>
  <c r="K69" i="13" s="1"/>
  <c r="K27" i="1"/>
  <c r="P49" i="1"/>
  <c r="K37" i="4"/>
  <c r="Q16" i="15"/>
  <c r="P16" i="13"/>
  <c r="K16" i="13" s="1"/>
  <c r="P18" i="13"/>
  <c r="K18" i="13" s="1"/>
  <c r="Q18" i="15"/>
  <c r="P19" i="15"/>
  <c r="K19" i="15" s="1"/>
  <c r="Q19" i="17"/>
  <c r="P20" i="15"/>
  <c r="K20" i="15" s="1"/>
  <c r="Q20" i="17"/>
  <c r="P21" i="13"/>
  <c r="K21" i="13" s="1"/>
  <c r="Q21" i="15"/>
  <c r="P22" i="13"/>
  <c r="K22" i="13" s="1"/>
  <c r="Q22" i="15"/>
  <c r="P23" i="13"/>
  <c r="K23" i="13" s="1"/>
  <c r="Q23" i="15"/>
  <c r="P26" i="13"/>
  <c r="Q26" i="15"/>
  <c r="P27" i="13"/>
  <c r="Q27" i="15"/>
  <c r="P28" i="13"/>
  <c r="Q28" i="15"/>
  <c r="P24" i="15"/>
  <c r="K24" i="15" s="1"/>
  <c r="Q24" i="17"/>
  <c r="P53" i="1"/>
  <c r="K36" i="4"/>
  <c r="O39" i="13"/>
  <c r="O17" i="13"/>
  <c r="K38" i="18"/>
  <c r="P57" i="18" s="1"/>
  <c r="P32" i="18"/>
  <c r="K38" i="17"/>
  <c r="P57" i="17" s="1"/>
  <c r="P32" i="17"/>
  <c r="R68" i="13"/>
  <c r="P54" i="1"/>
  <c r="F35" i="18"/>
  <c r="K35" i="18" s="1"/>
  <c r="P52" i="18" s="1"/>
  <c r="P29" i="18"/>
  <c r="F34" i="18"/>
  <c r="K34" i="18" s="1"/>
  <c r="P51" i="18" s="1"/>
  <c r="F34" i="17"/>
  <c r="K34" i="17" s="1"/>
  <c r="P51" i="17" s="1"/>
  <c r="F35" i="17"/>
  <c r="K35" i="17" s="1"/>
  <c r="P52" i="17" s="1"/>
  <c r="P29" i="17"/>
  <c r="P52" i="1"/>
  <c r="O39" i="18"/>
  <c r="O17" i="18"/>
  <c r="O40" i="18"/>
  <c r="O18" i="18"/>
  <c r="O41" i="18"/>
  <c r="O19" i="18"/>
  <c r="O42" i="18"/>
  <c r="O20" i="18"/>
  <c r="O43" i="18"/>
  <c r="O21" i="18"/>
  <c r="O44" i="18"/>
  <c r="O22" i="18"/>
  <c r="O23" i="18"/>
  <c r="O45" i="18"/>
  <c r="O46" i="18"/>
  <c r="O24" i="18"/>
  <c r="O38" i="18"/>
  <c r="O16" i="18"/>
  <c r="O37" i="18"/>
  <c r="D15" i="18"/>
  <c r="O15" i="18"/>
  <c r="O39" i="17"/>
  <c r="O17" i="17"/>
  <c r="O18" i="17"/>
  <c r="O40" i="17"/>
  <c r="O41" i="17"/>
  <c r="O19" i="17"/>
  <c r="O20" i="17"/>
  <c r="O42" i="17"/>
  <c r="O43" i="17"/>
  <c r="O21" i="17"/>
  <c r="O22" i="17"/>
  <c r="O44" i="17"/>
  <c r="O23" i="17"/>
  <c r="O45" i="17"/>
  <c r="O46" i="17"/>
  <c r="O24" i="17"/>
  <c r="O38" i="17"/>
  <c r="O16" i="17"/>
  <c r="O37" i="17"/>
  <c r="D15" i="17"/>
  <c r="O15" i="17"/>
  <c r="O39" i="15"/>
  <c r="O17" i="15"/>
  <c r="O18" i="15"/>
  <c r="O40" i="15"/>
  <c r="O41" i="15"/>
  <c r="O19" i="15"/>
  <c r="O42" i="15"/>
  <c r="O20" i="15"/>
  <c r="O21" i="15"/>
  <c r="O43" i="15"/>
  <c r="O44" i="15"/>
  <c r="O22" i="15"/>
  <c r="O45" i="15"/>
  <c r="O23" i="15"/>
  <c r="O46" i="15"/>
  <c r="O24" i="15"/>
  <c r="O38" i="15"/>
  <c r="O16" i="15"/>
  <c r="O37" i="15"/>
  <c r="D15" i="15"/>
  <c r="O15" i="15"/>
  <c r="O40" i="13"/>
  <c r="O18" i="13"/>
  <c r="O41" i="13"/>
  <c r="O19" i="13"/>
  <c r="O42" i="13"/>
  <c r="O20" i="13"/>
  <c r="O43" i="13"/>
  <c r="O21" i="13"/>
  <c r="O44" i="13"/>
  <c r="O22" i="13"/>
  <c r="O23" i="13"/>
  <c r="O45" i="13"/>
  <c r="O46" i="13"/>
  <c r="O24" i="13"/>
  <c r="O38" i="13"/>
  <c r="O16" i="13"/>
  <c r="O37" i="13"/>
  <c r="O15" i="13"/>
  <c r="P25" i="13"/>
  <c r="Q25" i="15"/>
  <c r="P17" i="13"/>
  <c r="K17" i="13" s="1"/>
  <c r="Q17" i="15"/>
  <c r="P15" i="13"/>
  <c r="K15" i="13" s="1"/>
  <c r="Q15" i="15"/>
  <c r="D15" i="4"/>
  <c r="K50" i="4"/>
  <c r="K54" i="4"/>
  <c r="F35" i="15"/>
  <c r="K35" i="15" s="1"/>
  <c r="F34" i="15"/>
  <c r="K34" i="15" s="1"/>
  <c r="P19" i="13"/>
  <c r="K19" i="13" s="1"/>
  <c r="P20" i="13"/>
  <c r="K20" i="13" s="1"/>
  <c r="P24" i="13"/>
  <c r="K24" i="13" s="1"/>
  <c r="F35" i="13"/>
  <c r="K35" i="13" s="1"/>
  <c r="F34" i="13"/>
  <c r="K34" i="13" s="1"/>
  <c r="P51" i="13" s="1"/>
  <c r="P29" i="13"/>
  <c r="K38" i="13"/>
  <c r="P57" i="13" s="1"/>
  <c r="P32" i="13"/>
  <c r="K29" i="1"/>
  <c r="K32" i="1"/>
  <c r="P55" i="1" s="1"/>
  <c r="P42" i="1"/>
  <c r="K25" i="1"/>
  <c r="P47" i="1"/>
  <c r="P38" i="1"/>
  <c r="R68" i="1"/>
  <c r="Q70" i="1"/>
  <c r="R69" i="1"/>
  <c r="K65" i="1" s="1"/>
  <c r="P70" i="1"/>
  <c r="P43" i="1"/>
  <c r="P41" i="1"/>
  <c r="P44" i="1"/>
  <c r="P46" i="1"/>
  <c r="P48" i="1"/>
  <c r="K26" i="1"/>
  <c r="P40" i="1"/>
  <c r="K60" i="4"/>
  <c r="P39" i="1"/>
  <c r="I30" i="4"/>
  <c r="J30" i="4"/>
  <c r="H30" i="4"/>
  <c r="C18" i="9"/>
  <c r="P51" i="1"/>
  <c r="K29" i="13" l="1"/>
  <c r="K32" i="13"/>
  <c r="P55" i="13" s="1"/>
  <c r="Q30" i="17"/>
  <c r="P30" i="15"/>
  <c r="Q69" i="15"/>
  <c r="P69" i="15"/>
  <c r="K33" i="4"/>
  <c r="P58" i="1"/>
  <c r="K40" i="1" s="1"/>
  <c r="P42" i="13"/>
  <c r="B17" i="9"/>
  <c r="K69" i="15" s="1" a="1"/>
  <c r="K69" i="15" s="1"/>
  <c r="P46" i="13"/>
  <c r="P39" i="13"/>
  <c r="P37" i="13"/>
  <c r="P41" i="13"/>
  <c r="P16" i="15"/>
  <c r="K16" i="15" s="1"/>
  <c r="Q16" i="17"/>
  <c r="P40" i="13"/>
  <c r="Q19" i="18"/>
  <c r="P19" i="18" s="1"/>
  <c r="K19" i="18" s="1"/>
  <c r="P19" i="17"/>
  <c r="K19" i="17" s="1"/>
  <c r="Q20" i="18"/>
  <c r="P20" i="18" s="1"/>
  <c r="K20" i="18" s="1"/>
  <c r="P20" i="17"/>
  <c r="K20" i="17" s="1"/>
  <c r="P48" i="13"/>
  <c r="K26" i="13"/>
  <c r="P49" i="13"/>
  <c r="K27" i="13"/>
  <c r="K28" i="13"/>
  <c r="P50" i="13"/>
  <c r="P46" i="15"/>
  <c r="P18" i="15"/>
  <c r="K18" i="15" s="1"/>
  <c r="Q18" i="17"/>
  <c r="P41" i="15"/>
  <c r="P42" i="15"/>
  <c r="P43" i="13"/>
  <c r="P21" i="15"/>
  <c r="K21" i="15" s="1"/>
  <c r="Q21" i="17"/>
  <c r="P44" i="13"/>
  <c r="P22" i="15"/>
  <c r="K22" i="15" s="1"/>
  <c r="Q22" i="17"/>
  <c r="P45" i="13"/>
  <c r="P23" i="15"/>
  <c r="K23" i="15" s="1"/>
  <c r="Q23" i="17"/>
  <c r="P38" i="13"/>
  <c r="P26" i="15"/>
  <c r="Q26" i="17"/>
  <c r="P27" i="15"/>
  <c r="Q27" i="17"/>
  <c r="P28" i="15"/>
  <c r="Q28" i="17"/>
  <c r="Q24" i="18"/>
  <c r="P24" i="18" s="1"/>
  <c r="K24" i="18" s="1"/>
  <c r="P24" i="17"/>
  <c r="K24" i="17" s="1"/>
  <c r="K38" i="4"/>
  <c r="P52" i="15"/>
  <c r="K35" i="4"/>
  <c r="K25" i="13"/>
  <c r="P47" i="13"/>
  <c r="Q25" i="17"/>
  <c r="P25" i="15"/>
  <c r="Q17" i="17"/>
  <c r="P17" i="15"/>
  <c r="K17" i="15" s="1"/>
  <c r="Q15" i="17"/>
  <c r="P15" i="15"/>
  <c r="K15" i="15" s="1"/>
  <c r="P51" i="15"/>
  <c r="P52" i="13"/>
  <c r="R70" i="1"/>
  <c r="K66" i="1" s="1"/>
  <c r="C19" i="9"/>
  <c r="K34" i="4"/>
  <c r="K30" i="1"/>
  <c r="K39" i="1" s="1"/>
  <c r="Q30" i="18" l="1"/>
  <c r="P30" i="18" s="1"/>
  <c r="P30" i="17"/>
  <c r="K29" i="15"/>
  <c r="K32" i="15"/>
  <c r="Q69" i="17"/>
  <c r="P69" i="17"/>
  <c r="P69" i="18" s="1"/>
  <c r="Q70" i="13"/>
  <c r="Q70" i="15"/>
  <c r="R69" i="13"/>
  <c r="K65" i="13" s="1"/>
  <c r="P70" i="13"/>
  <c r="R70" i="13" s="1"/>
  <c r="K66" i="13" s="1"/>
  <c r="B18" i="9"/>
  <c r="K69" i="17" s="1" a="1"/>
  <c r="K69" i="17" s="1"/>
  <c r="P42" i="18"/>
  <c r="P41" i="18"/>
  <c r="P41" i="17"/>
  <c r="P38" i="15"/>
  <c r="P16" i="17"/>
  <c r="K16" i="17" s="1"/>
  <c r="Q16" i="18"/>
  <c r="P16" i="18" s="1"/>
  <c r="K16" i="18" s="1"/>
  <c r="P42" i="17"/>
  <c r="Q26" i="18"/>
  <c r="P26" i="18" s="1"/>
  <c r="P26" i="17"/>
  <c r="P40" i="15"/>
  <c r="P18" i="17"/>
  <c r="K18" i="17" s="1"/>
  <c r="Q18" i="18"/>
  <c r="P18" i="18" s="1"/>
  <c r="K18" i="18" s="1"/>
  <c r="P43" i="15"/>
  <c r="P21" i="17"/>
  <c r="K21" i="17" s="1"/>
  <c r="Q21" i="18"/>
  <c r="P21" i="18" s="1"/>
  <c r="K21" i="18" s="1"/>
  <c r="P44" i="15"/>
  <c r="Q22" i="18"/>
  <c r="P22" i="18" s="1"/>
  <c r="K22" i="18" s="1"/>
  <c r="P22" i="17"/>
  <c r="K22" i="17" s="1"/>
  <c r="P45" i="15"/>
  <c r="P23" i="17"/>
  <c r="K23" i="17" s="1"/>
  <c r="Q23" i="18"/>
  <c r="P23" i="18" s="1"/>
  <c r="K23" i="18" s="1"/>
  <c r="K26" i="15"/>
  <c r="P48" i="15"/>
  <c r="P49" i="15"/>
  <c r="K27" i="15"/>
  <c r="P50" i="15"/>
  <c r="K28" i="15"/>
  <c r="K30" i="13"/>
  <c r="K39" i="13" s="1"/>
  <c r="Q27" i="18"/>
  <c r="P27" i="18" s="1"/>
  <c r="P27" i="17"/>
  <c r="Q28" i="18"/>
  <c r="P28" i="18" s="1"/>
  <c r="P28" i="17"/>
  <c r="P46" i="18"/>
  <c r="P46" i="17"/>
  <c r="P58" i="13"/>
  <c r="K40" i="13" s="1"/>
  <c r="K70" i="1"/>
  <c r="Q25" i="18"/>
  <c r="P25" i="18" s="1"/>
  <c r="P25" i="17"/>
  <c r="K25" i="15"/>
  <c r="P47" i="15"/>
  <c r="Q17" i="18"/>
  <c r="P17" i="18" s="1"/>
  <c r="K17" i="18" s="1"/>
  <c r="P17" i="17"/>
  <c r="K17" i="17" s="1"/>
  <c r="P39" i="15"/>
  <c r="P15" i="17"/>
  <c r="K15" i="17" s="1"/>
  <c r="Q15" i="18"/>
  <c r="P37" i="15"/>
  <c r="K67" i="1"/>
  <c r="K41" i="1"/>
  <c r="K29" i="18" l="1"/>
  <c r="K32" i="18"/>
  <c r="P55" i="18" s="1"/>
  <c r="K32" i="17"/>
  <c r="K29" i="17"/>
  <c r="K29" i="4" s="1"/>
  <c r="P55" i="15"/>
  <c r="P58" i="15" s="1"/>
  <c r="K40" i="15" s="1"/>
  <c r="Q70" i="17"/>
  <c r="Q69" i="18"/>
  <c r="P70" i="18"/>
  <c r="K70" i="13"/>
  <c r="K67" i="13"/>
  <c r="B19" i="9"/>
  <c r="K69" i="18" s="1" a="1"/>
  <c r="K69" i="18" s="1"/>
  <c r="P38" i="17"/>
  <c r="P38" i="18"/>
  <c r="K26" i="18"/>
  <c r="P48" i="18"/>
  <c r="K26" i="17"/>
  <c r="P48" i="17"/>
  <c r="K27" i="18"/>
  <c r="P49" i="18"/>
  <c r="K27" i="17"/>
  <c r="P49" i="17"/>
  <c r="K28" i="18"/>
  <c r="P50" i="18"/>
  <c r="K28" i="17"/>
  <c r="P50" i="17"/>
  <c r="P40" i="17"/>
  <c r="P40" i="18"/>
  <c r="P43" i="17"/>
  <c r="P43" i="18"/>
  <c r="P44" i="18"/>
  <c r="P44" i="17"/>
  <c r="P45" i="17"/>
  <c r="P45" i="18"/>
  <c r="P15" i="18"/>
  <c r="K15" i="18" s="1"/>
  <c r="K41" i="13"/>
  <c r="K25" i="18"/>
  <c r="P47" i="18"/>
  <c r="K25" i="17"/>
  <c r="P47" i="17"/>
  <c r="P39" i="18"/>
  <c r="P39" i="17"/>
  <c r="K30" i="15"/>
  <c r="K39" i="15" s="1"/>
  <c r="P37" i="17"/>
  <c r="K71" i="1"/>
  <c r="F73" i="1" s="1" a="1"/>
  <c r="F73" i="1" s="1"/>
  <c r="P55" i="17" l="1"/>
  <c r="P58" i="17" s="1"/>
  <c r="K40" i="17" s="1"/>
  <c r="K32" i="4"/>
  <c r="Q70" i="18"/>
  <c r="R70" i="18" s="1"/>
  <c r="K66" i="18" s="1"/>
  <c r="R69" i="18"/>
  <c r="K65" i="18" s="1"/>
  <c r="P70" i="17"/>
  <c r="R70" i="17" s="1"/>
  <c r="K66" i="17" s="1"/>
  <c r="R69" i="17"/>
  <c r="K65" i="17" s="1"/>
  <c r="K71" i="13"/>
  <c r="K71" i="4"/>
  <c r="P37" i="18"/>
  <c r="P58" i="18" s="1"/>
  <c r="K40" i="18" s="1"/>
  <c r="K41" i="15"/>
  <c r="K30" i="17"/>
  <c r="K39" i="17" s="1"/>
  <c r="K25" i="4"/>
  <c r="K73" i="1"/>
  <c r="K80" i="1"/>
  <c r="K27" i="4"/>
  <c r="K21" i="4"/>
  <c r="K18" i="4"/>
  <c r="K28" i="4"/>
  <c r="K16" i="4"/>
  <c r="K26" i="4"/>
  <c r="K22" i="4"/>
  <c r="K23" i="4"/>
  <c r="K20" i="4"/>
  <c r="K19" i="4"/>
  <c r="K17" i="4"/>
  <c r="K24" i="4"/>
  <c r="K67" i="18" l="1"/>
  <c r="K70" i="18"/>
  <c r="K70" i="17"/>
  <c r="K67" i="17"/>
  <c r="K80" i="13"/>
  <c r="F73" i="13" a="1"/>
  <c r="F73" i="13" s="1"/>
  <c r="K73" i="13" s="1"/>
  <c r="K74" i="13" s="1"/>
  <c r="K75" i="13" s="1"/>
  <c r="K77" i="13" s="1"/>
  <c r="K40" i="4"/>
  <c r="K15" i="4"/>
  <c r="K30" i="4" s="1"/>
  <c r="K39" i="4" s="1"/>
  <c r="K30" i="18"/>
  <c r="K39" i="18" s="1"/>
  <c r="K41" i="18" s="1"/>
  <c r="K41" i="17"/>
  <c r="K74" i="1"/>
  <c r="K75" i="1" s="1"/>
  <c r="K77" i="1" s="1"/>
  <c r="K71" i="18" l="1"/>
  <c r="K71" i="17"/>
  <c r="K41" i="4"/>
  <c r="K80" i="18" l="1"/>
  <c r="F73" i="18" a="1"/>
  <c r="F73" i="18" s="1"/>
  <c r="K73" i="18" s="1"/>
  <c r="K74" i="18" s="1"/>
  <c r="K75" i="18" s="1"/>
  <c r="K77" i="18" s="1"/>
  <c r="K80" i="17"/>
  <c r="F73" i="17" a="1"/>
  <c r="F73" i="17" s="1"/>
  <c r="K73" i="17" s="1"/>
  <c r="K74" i="17" l="1"/>
  <c r="K75" i="17" s="1"/>
  <c r="K77" i="17" l="1"/>
  <c r="P70" i="15" l="1"/>
  <c r="R70" i="15" s="1"/>
  <c r="K66" i="15" s="1"/>
  <c r="K68" i="4" s="1"/>
  <c r="R69" i="15"/>
  <c r="K65" i="15" s="1"/>
  <c r="K67" i="4" l="1"/>
  <c r="K67" i="15"/>
  <c r="K70" i="15"/>
  <c r="K71" i="15" s="1"/>
  <c r="K69" i="4" l="1"/>
  <c r="K72" i="4" s="1"/>
  <c r="K73" i="4" s="1"/>
  <c r="K80" i="15"/>
  <c r="F73" i="15" a="1"/>
  <c r="F73" i="15" s="1"/>
  <c r="F75" i="4" l="1"/>
  <c r="G75" i="4"/>
  <c r="K73" i="15"/>
  <c r="K75" i="4" l="1"/>
  <c r="K76" i="4" s="1"/>
  <c r="K77" i="4" s="1"/>
  <c r="K79" i="4" s="1"/>
  <c r="K74" i="15"/>
  <c r="K75" i="15" s="1"/>
  <c r="K77" i="15" s="1"/>
  <c r="L79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<sst xmlns="http://schemas.openxmlformats.org/spreadsheetml/2006/main" count="910" uniqueCount="196">
  <si>
    <t>MATERIALS AND SUPPLIES</t>
  </si>
  <si>
    <t>SUMMARY PAGE</t>
  </si>
  <si>
    <t>Description</t>
  </si>
  <si>
    <t>amount</t>
  </si>
  <si>
    <t>Grad Students</t>
  </si>
  <si>
    <t>1.  (</t>
  </si>
  <si>
    <t>From:</t>
  </si>
  <si>
    <t>ANNUAL</t>
  </si>
  <si>
    <t>SALARY</t>
  </si>
  <si>
    <t xml:space="preserve"> @ month</t>
  </si>
  <si>
    <t>Instructions:</t>
  </si>
  <si>
    <t>DO NOT ENTER ANYTHING ON THIS PAGE</t>
  </si>
  <si>
    <t>Agency Funded</t>
  </si>
  <si>
    <t>months</t>
  </si>
  <si>
    <t>PI</t>
  </si>
  <si>
    <t>coPI</t>
  </si>
  <si>
    <t>Item</t>
  </si>
  <si>
    <t>Rate/Cost</t>
  </si>
  <si>
    <t>Detail</t>
  </si>
  <si>
    <t>Faculty/Staff Fringe</t>
  </si>
  <si>
    <t>Grad Student Fringe</t>
  </si>
  <si>
    <t>Temporary Fringe</t>
  </si>
  <si>
    <t>Full Family Insurance</t>
  </si>
  <si>
    <t>Tuition Yr 1</t>
  </si>
  <si>
    <t>Tuition Yr 2</t>
  </si>
  <si>
    <t>Tuition Yr 3</t>
  </si>
  <si>
    <t>Hours per week</t>
  </si>
  <si>
    <t>IDC Yr 1</t>
  </si>
  <si>
    <t>IDC Yr 2</t>
  </si>
  <si>
    <t>IDC Yr 3</t>
  </si>
  <si>
    <t>FEDERAL</t>
  </si>
  <si>
    <t>PostDocs W/Benefit</t>
  </si>
  <si>
    <t>weeks</t>
  </si>
  <si>
    <t xml:space="preserve">TOTAL PARTICIPANTS                                    </t>
  </si>
  <si>
    <t>To:</t>
  </si>
  <si>
    <t>Project Period (months)</t>
  </si>
  <si>
    <t>YEAR 1</t>
  </si>
  <si>
    <t>YEAR 2</t>
  </si>
  <si>
    <t>YEAR 3</t>
  </si>
  <si>
    <t>YEAR 4</t>
  </si>
  <si>
    <t>YEAR 5</t>
  </si>
  <si>
    <t>Tuition Yr 4</t>
  </si>
  <si>
    <t>Tuition Yr 5</t>
  </si>
  <si>
    <t>POST DOC with benefit</t>
  </si>
  <si>
    <t>ORGANIZATION</t>
  </si>
  <si>
    <t>PRINCIPAL INVESTIGATOR/PROJECT DIRECTOR</t>
  </si>
  <si>
    <t>Requested Duration:</t>
  </si>
  <si>
    <t>A. SENIOR PERSONNEL: PI/PD, Co-PI's, Faculty and Other Senior Associates</t>
  </si>
  <si>
    <t xml:space="preserve">     (List each separately with title; A.6. show number in brackets)</t>
  </si>
  <si>
    <t>Person-mos.</t>
  </si>
  <si>
    <t>Funds Requested</t>
  </si>
  <si>
    <t>CAL</t>
  </si>
  <si>
    <t>ACAD</t>
  </si>
  <si>
    <t>SUMR</t>
  </si>
  <si>
    <t>Grad Student</t>
  </si>
  <si>
    <t>6. (</t>
  </si>
  <si>
    <t>)  OTHERS (LIST INDIVIDUALLY ON BUDGET EXPLANATION PAGE)</t>
  </si>
  <si>
    <t>(</t>
  </si>
  <si>
    <t xml:space="preserve">B.  </t>
  </si>
  <si>
    <t>OTHER PERSONNEL (SHOW NUMBERS IN BRACKETS)</t>
  </si>
  <si>
    <t>1. (</t>
  </si>
  <si>
    <t>Fringe:</t>
  </si>
  <si>
    <t>2. (</t>
  </si>
  <si>
    <t>3. (</t>
  </si>
  <si>
    <t>)  GRADUATE STUDENTS</t>
  </si>
  <si>
    <t>4. (</t>
  </si>
  <si>
    <t>)  UNDERGRADUATE STUDENTS</t>
  </si>
  <si>
    <t>5. (</t>
  </si>
  <si>
    <t>TOTAL SALARIES AND WAGES (A+B)</t>
  </si>
  <si>
    <t>C.</t>
  </si>
  <si>
    <t>FRINGE BENEFITS (IF CHARGED AS DIRECT COSTS)</t>
  </si>
  <si>
    <t>TOTAL SALARIES, WAGES AND FRINGE BENEFITS (A+B+C)</t>
  </si>
  <si>
    <t>D.</t>
  </si>
  <si>
    <t xml:space="preserve">PERMANENT EQUIPMENT  (LIST ITEM AND DOLLAR AMOUNT FOR EACH ITEM.) </t>
  </si>
  <si>
    <t>TOTAL PERMANENT EQUIPMENT</t>
  </si>
  <si>
    <t>E.</t>
  </si>
  <si>
    <t xml:space="preserve">TRAVEL  </t>
  </si>
  <si>
    <t>2.  FOREIGN</t>
  </si>
  <si>
    <t>TOTAL TRAVEL</t>
  </si>
  <si>
    <t>F.</t>
  </si>
  <si>
    <t>TRAINEE/PARTICIPANT COSTS</t>
  </si>
  <si>
    <t>STIPENDS  (Itemize levels, types + totals on budget justification page)</t>
  </si>
  <si>
    <t>TUITION &amp; FEES</t>
  </si>
  <si>
    <t>TRAINEE TRAVEL</t>
  </si>
  <si>
    <t>OTHER  (fully explain on justification page)</t>
  </si>
  <si>
    <t>TOTAL COST</t>
  </si>
  <si>
    <t>G.</t>
  </si>
  <si>
    <t>OTHER DIRECT COSTS</t>
  </si>
  <si>
    <t>PUBLICATION COSTS/DOCUMENTATION/DISSEMINATION</t>
  </si>
  <si>
    <t>CONSULTANT SERVICES</t>
  </si>
  <si>
    <t>TOTAL OTHER DIRECT COSTS</t>
  </si>
  <si>
    <t>H.</t>
  </si>
  <si>
    <t>TOTAL DIRECT COSTS  (A THROUGH G)</t>
  </si>
  <si>
    <t>I.</t>
  </si>
  <si>
    <t>INDIRECT COSTS  (SPECIFY RATE AND BASE)</t>
  </si>
  <si>
    <t>TOTAL INDIRECT COSTS</t>
  </si>
  <si>
    <t>J.</t>
  </si>
  <si>
    <t>TOTAL DIRECT AND INDIRECT COSTS  (H+I)</t>
  </si>
  <si>
    <t>K.</t>
  </si>
  <si>
    <t>AMOUNT OF ANY REQUIRED COST SHARING FROM NON-FEDERAL SOURCES</t>
  </si>
  <si>
    <t>L.</t>
  </si>
  <si>
    <t>TOTAL COST OF PROJECT  (J+K)</t>
  </si>
  <si>
    <t>If the IDC do not match, you have a mistake somewhere.</t>
  </si>
  <si>
    <t>If the TOTALS do not match, you have a mistake somewhere.</t>
  </si>
  <si>
    <t>IDC Yr 4</t>
  </si>
  <si>
    <t>IDC Yr 5</t>
  </si>
  <si>
    <t>APPOINTMENT</t>
  </si>
  <si>
    <t>Per Semester</t>
  </si>
  <si>
    <t>1 HOUR CREDIT</t>
  </si>
  <si>
    <t>Number of Hours</t>
  </si>
  <si>
    <t>Summer</t>
  </si>
  <si>
    <t>ANNUAL TUITION INCREASE</t>
  </si>
  <si>
    <t xml:space="preserve">                                                           OVER $25,000</t>
  </si>
  <si>
    <t>TOTAL SUBCONTRACTS</t>
  </si>
  <si>
    <t>Current IDC Rates</t>
  </si>
  <si>
    <t>Research</t>
  </si>
  <si>
    <t>Columbia Campus</t>
  </si>
  <si>
    <t>ON CAMPUS</t>
  </si>
  <si>
    <t>School of Medicine</t>
  </si>
  <si>
    <t>Senior &amp; Regional Campuses</t>
  </si>
  <si>
    <t>OFF CAMPUS</t>
  </si>
  <si>
    <t>Entire USC System</t>
  </si>
  <si>
    <t>Other Sponsored</t>
  </si>
  <si>
    <t>Activities</t>
  </si>
  <si>
    <t>Instruction</t>
  </si>
  <si>
    <t>Single</t>
  </si>
  <si>
    <t>With Child</t>
  </si>
  <si>
    <t>With Spouse</t>
  </si>
  <si>
    <t>Under Grads</t>
  </si>
  <si>
    <t>ENTER INFORMATION</t>
  </si>
  <si>
    <t>Do NOT Enter Information</t>
  </si>
  <si>
    <t>IDC</t>
  </si>
  <si>
    <t>(SUBTRACTING SUB IDC)</t>
  </si>
  <si>
    <t>SUBCONTRACT</t>
  </si>
  <si>
    <t>TOTAL</t>
  </si>
  <si>
    <t>YEAR 4 TOTAL DIRECT COST</t>
  </si>
  <si>
    <t>YEAR 3 TOTAL DIRECT COST</t>
  </si>
  <si>
    <t>YEAR 5 TOTAL DIRECT COST</t>
  </si>
  <si>
    <t>DIRECT COST</t>
  </si>
  <si>
    <r>
      <t xml:space="preserve">Monthly / </t>
    </r>
    <r>
      <rPr>
        <b/>
        <sz val="10"/>
        <rFont val="Arial"/>
        <family val="2"/>
      </rPr>
      <t>9 month</t>
    </r>
    <r>
      <rPr>
        <sz val="10"/>
        <rFont val="Arial"/>
        <family val="2"/>
      </rPr>
      <t xml:space="preserve"> appt</t>
    </r>
  </si>
  <si>
    <r>
      <t xml:space="preserve">Monthly / </t>
    </r>
    <r>
      <rPr>
        <b/>
        <sz val="10"/>
        <rFont val="Arial"/>
        <family val="2"/>
      </rPr>
      <t>12 month</t>
    </r>
    <r>
      <rPr>
        <sz val="10"/>
        <rFont val="Arial"/>
        <family val="2"/>
      </rPr>
      <t xml:space="preserve"> appt</t>
    </r>
  </si>
  <si>
    <t>BUDGET PAGE</t>
  </si>
  <si>
    <t>YEAR 1 TOTAL DIRECT COST</t>
  </si>
  <si>
    <t>YEAR 2 TOTAL DIRECT COST</t>
  </si>
  <si>
    <t>UNIVERSITY OF SOUTH CAROLINA</t>
  </si>
  <si>
    <t>CONTRACTUAL SERVICES</t>
  </si>
  <si>
    <t>MTDC</t>
  </si>
  <si>
    <t>SUM PAGE</t>
  </si>
  <si>
    <t>Remember to only change what is in the yellow cells.</t>
  </si>
  <si>
    <t>Industry Sponsored Clinical Trials*</t>
  </si>
  <si>
    <t>25% TDC</t>
  </si>
  <si>
    <t>*The 25% rate applies to Total Direct Costs (TDC)</t>
  </si>
  <si>
    <t>Please make sure that the fringe rates and the health insurance rates are correct before budget creation!</t>
  </si>
  <si>
    <t>tuition, hourly pay rate, and indirect cost rate prior to creating the budget.</t>
  </si>
  <si>
    <t>GRA Health</t>
  </si>
  <si>
    <t>Always check the RATES worksheet first and update fringe, health insurance,</t>
  </si>
  <si>
    <t>per acad yr</t>
  </si>
  <si>
    <t>Full-time (incl. health)</t>
  </si>
  <si>
    <t xml:space="preserve">CONTRACTUAL SERVICES  </t>
  </si>
  <si>
    <t>Hourly - Minimum</t>
  </si>
  <si>
    <t>($0 in summer)</t>
  </si>
  <si>
    <t>DATA MANAGEMENT AND SHARING COSTS (NIH)</t>
  </si>
  <si>
    <t>Ugrad Fringe Enroll</t>
  </si>
  <si>
    <t>)  UNDERGRADUATE STUDENTS - SUMMER / NOT ENROLLED</t>
  </si>
  <si>
    <t>7. (</t>
  </si>
  <si>
    <t>sub's budget used for IDC calc</t>
  </si>
  <si>
    <t>Remaining</t>
  </si>
  <si>
    <t>Sub #1</t>
  </si>
  <si>
    <t>Sub #2</t>
  </si>
  <si>
    <t>Totals</t>
  </si>
  <si>
    <t xml:space="preserve">TOTAL PARTICIPANTS   </t>
  </si>
  <si>
    <t xml:space="preserve">Total Fringe:  </t>
  </si>
  <si>
    <t xml:space="preserve">MATERIALS AND SUPPLIES </t>
  </si>
  <si>
    <t>Grad/Ugrad Fringe N/Enroll</t>
  </si>
  <si>
    <t>2026-2027</t>
  </si>
  <si>
    <t>1.  DOMESTIC</t>
  </si>
  <si>
    <t>PARTICIPANT/RESEARCH SUBJECT INCENTIVES</t>
  </si>
  <si>
    <t>If annual salary turns red, the 2026 NIH Salary Cap has been exceeded</t>
  </si>
  <si>
    <t>)  OTHER PROFESSIONAL 1</t>
  </si>
  <si>
    <t>)  OTHER PROFESSIONAL 2</t>
  </si>
  <si>
    <t>Other Professional 1</t>
  </si>
  <si>
    <t>Other Professional 2</t>
  </si>
  <si>
    <t>)  PROJECT MANAGEMENT</t>
  </si>
  <si>
    <t>Project Management</t>
  </si>
  <si>
    <t>GRADUATE STUDENT TUITION AND HEALTH INSURANCE</t>
  </si>
  <si>
    <t>Budget Year:</t>
  </si>
  <si>
    <t xml:space="preserve">CAS GRANTS FY27 - as of </t>
  </si>
  <si>
    <t>)  TOTAL SENIOR PERSONNEL</t>
  </si>
  <si>
    <t>SUBCONTRACTS                               FIRST $25,000</t>
  </si>
  <si>
    <t>MONTHLY</t>
  </si>
  <si>
    <t xml:space="preserve">     (List each separately with title)</t>
  </si>
  <si>
    <t>)  GRADUATE STUDENTS - NOT ENROLLED</t>
  </si>
  <si>
    <t>Grad Students (not enrolled)</t>
  </si>
  <si>
    <t>Under Grads (not enrolled)</t>
  </si>
  <si>
    <t>The green spaces have formulas in them.</t>
  </si>
  <si>
    <t xml:space="preserve">Do not type in these spaces.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</si>
</sst>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%"/>
    <numFmt numFmtId="165" formatCode="0."/>
    <numFmt numFmtId="166" formatCode="0.0"/>
    <numFmt numFmtId="167" formatCode="0.0%"/>
    <numFmt numFmtId="168" formatCode="&quot;$&quot;#,##0"/>
  </numFmts>
  <fonts count="26" x14ac:knownFonts="1">
    <font>
      <sz val="10"/>
      <name val="Geneva"/>
    </font>
    <font>
      <sz val="10"/>
      <name val="Geneva"/>
      <family val="2"/>
    </font>
    <font>
      <sz val="8"/>
      <name val="Geneva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rgb="FFC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u/>
      <sz val="8"/>
      <name val="Arial"/>
      <family val="2"/>
    </font>
    <font>
      <sz val="8"/>
      <color rgb="FFC00000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4"/>
      <name val="Cambria"/>
      <family val="1"/>
    </font>
    <font>
      <sz val="14"/>
      <name val="Cambria"/>
      <family val="1"/>
      <scheme val="major"/>
    </font>
    <font>
      <b/>
      <sz val="11"/>
      <name val="Arial"/>
      <family val="2"/>
    </font>
    <font>
      <b/>
      <i/>
      <sz val="10"/>
      <color theme="2" tint="-0.89999084444715716"/>
      <name val="Arial"/>
      <family val="2"/>
    </font>
    <font>
      <b/>
      <sz val="11"/>
      <color rgb="FF9A0000"/>
      <name val="Arial"/>
      <family val="2"/>
    </font>
    <font>
      <b/>
      <sz val="10"/>
      <color rgb="FF9A0000"/>
      <name val="Arial"/>
      <family val="2"/>
    </font>
    <font>
      <b/>
      <sz val="9"/>
      <color theme="8" tint="-0.499984740745262"/>
      <name val="Arial"/>
      <family val="2"/>
    </font>
    <font>
      <b/>
      <sz val="8"/>
      <color theme="8" tint="-0.499984740745262"/>
      <name val="Arial"/>
      <family val="2"/>
    </font>
    <font>
      <sz val="8"/>
      <color rgb="FFA20000"/>
      <name val="Arial"/>
      <family val="2"/>
    </font>
    <font>
      <b/>
      <sz val="8"/>
      <color theme="2" tint="-0.89999084444715716"/>
      <name val="Arial"/>
      <family val="2"/>
    </font>
    <font>
      <b/>
      <sz val="9"/>
      <color rgb="FFA2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mediumGray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6A6A6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269">
    <xf numFmtId="0" fontId="0" fillId="0" borderId="0" xfId="0"/>
    <xf numFmtId="0" fontId="3" fillId="5" borderId="0" xfId="0" applyFont="1" applyFill="1"/>
    <xf numFmtId="0" fontId="3" fillId="5" borderId="16" xfId="0" applyFont="1" applyFill="1" applyBorder="1"/>
    <xf numFmtId="0" fontId="3" fillId="0" borderId="0" xfId="0" applyFont="1"/>
    <xf numFmtId="0" fontId="7" fillId="5" borderId="17" xfId="0" applyFont="1" applyFill="1" applyBorder="1" applyAlignment="1">
      <alignment wrapText="1"/>
    </xf>
    <xf numFmtId="0" fontId="7" fillId="5" borderId="18" xfId="0" applyFont="1" applyFill="1" applyBorder="1"/>
    <xf numFmtId="0" fontId="7" fillId="5" borderId="19" xfId="0" applyFont="1" applyFill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5" borderId="23" xfId="0" applyFont="1" applyFill="1" applyBorder="1" applyAlignment="1">
      <alignment wrapText="1"/>
    </xf>
    <xf numFmtId="0" fontId="9" fillId="0" borderId="6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9" fillId="4" borderId="1" xfId="0" applyFont="1" applyFill="1" applyBorder="1" applyProtection="1">
      <protection locked="0"/>
    </xf>
    <xf numFmtId="6" fontId="8" fillId="0" borderId="1" xfId="0" applyNumberFormat="1" applyFont="1" applyBorder="1" applyProtection="1">
      <protection locked="0"/>
    </xf>
    <xf numFmtId="6" fontId="9" fillId="0" borderId="1" xfId="0" applyNumberFormat="1" applyFont="1" applyBorder="1" applyProtection="1">
      <protection locked="0"/>
    </xf>
    <xf numFmtId="0" fontId="9" fillId="0" borderId="0" xfId="0" applyFo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6" fontId="9" fillId="0" borderId="0" xfId="0" applyNumberFormat="1" applyFont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8" fillId="0" borderId="3" xfId="0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9" fillId="5" borderId="11" xfId="0" applyFont="1" applyFill="1" applyBorder="1"/>
    <xf numFmtId="0" fontId="9" fillId="2" borderId="15" xfId="0" applyFont="1" applyFill="1" applyBorder="1" applyProtection="1"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2" borderId="15" xfId="0" applyFont="1" applyFill="1" applyBorder="1" applyAlignment="1" applyProtection="1">
      <alignment horizontal="left"/>
      <protection locked="0"/>
    </xf>
    <xf numFmtId="1" fontId="9" fillId="2" borderId="15" xfId="0" applyNumberFormat="1" applyFont="1" applyFill="1" applyBorder="1" applyAlignment="1" applyProtection="1">
      <alignment horizontal="left"/>
      <protection locked="0"/>
    </xf>
    <xf numFmtId="0" fontId="8" fillId="0" borderId="3" xfId="0" applyFont="1" applyBorder="1" applyAlignment="1">
      <alignment horizontal="left"/>
    </xf>
    <xf numFmtId="5" fontId="9" fillId="0" borderId="0" xfId="0" applyNumberFormat="1" applyFont="1" applyProtection="1">
      <protection locked="0"/>
    </xf>
    <xf numFmtId="5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3" xfId="0" quotePrefix="1" applyFont="1" applyBorder="1" applyAlignment="1">
      <alignment horizontal="left"/>
    </xf>
    <xf numFmtId="0" fontId="9" fillId="0" borderId="8" xfId="0" applyFont="1" applyBorder="1" applyProtection="1">
      <protection locked="0"/>
    </xf>
    <xf numFmtId="5" fontId="9" fillId="0" borderId="0" xfId="0" applyNumberFormat="1" applyFont="1"/>
    <xf numFmtId="168" fontId="9" fillId="0" borderId="1" xfId="0" applyNumberFormat="1" applyFont="1" applyBorder="1" applyAlignment="1">
      <alignment horizontal="right"/>
    </xf>
    <xf numFmtId="0" fontId="8" fillId="0" borderId="5" xfId="0" applyFont="1" applyBorder="1" applyAlignment="1" applyProtection="1">
      <alignment horizontal="left"/>
      <protection locked="0"/>
    </xf>
    <xf numFmtId="0" fontId="9" fillId="0" borderId="0" xfId="0" applyFont="1" applyAlignment="1">
      <alignment wrapText="1"/>
    </xf>
    <xf numFmtId="0" fontId="9" fillId="0" borderId="0" xfId="0" applyFont="1"/>
    <xf numFmtId="0" fontId="11" fillId="0" borderId="0" xfId="0" applyFont="1"/>
    <xf numFmtId="6" fontId="9" fillId="0" borderId="0" xfId="1" applyNumberFormat="1" applyFont="1" applyFill="1" applyBorder="1"/>
    <xf numFmtId="0" fontId="3" fillId="0" borderId="3" xfId="0" applyFont="1" applyBorder="1"/>
    <xf numFmtId="0" fontId="3" fillId="0" borderId="0" xfId="0" applyFont="1" applyAlignment="1">
      <alignment horizontal="left"/>
    </xf>
    <xf numFmtId="0" fontId="3" fillId="6" borderId="11" xfId="0" applyFont="1" applyFill="1" applyBorder="1" applyAlignment="1">
      <alignment horizontal="center"/>
    </xf>
    <xf numFmtId="164" fontId="12" fillId="0" borderId="3" xfId="0" applyNumberFormat="1" applyFont="1" applyBorder="1"/>
    <xf numFmtId="0" fontId="12" fillId="0" borderId="3" xfId="0" applyFont="1" applyBorder="1"/>
    <xf numFmtId="5" fontId="12" fillId="0" borderId="3" xfId="0" applyNumberFormat="1" applyFont="1" applyBorder="1"/>
    <xf numFmtId="0" fontId="12" fillId="5" borderId="17" xfId="0" applyFont="1" applyFill="1" applyBorder="1" applyAlignment="1">
      <alignment wrapText="1"/>
    </xf>
    <xf numFmtId="0" fontId="12" fillId="5" borderId="18" xfId="0" applyFont="1" applyFill="1" applyBorder="1"/>
    <xf numFmtId="0" fontId="12" fillId="5" borderId="19" xfId="0" applyFont="1" applyFill="1" applyBorder="1"/>
    <xf numFmtId="164" fontId="9" fillId="0" borderId="0" xfId="0" applyNumberFormat="1" applyFont="1"/>
    <xf numFmtId="0" fontId="9" fillId="0" borderId="8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3" xfId="0" applyFont="1" applyBorder="1" applyAlignment="1">
      <alignment horizontal="right"/>
    </xf>
    <xf numFmtId="0" fontId="8" fillId="0" borderId="3" xfId="0" applyFont="1" applyBorder="1" applyAlignment="1">
      <alignment horizontal="centerContinuous"/>
    </xf>
    <xf numFmtId="0" fontId="9" fillId="0" borderId="3" xfId="0" applyFont="1" applyBorder="1" applyAlignment="1">
      <alignment horizontal="centerContinuous"/>
    </xf>
    <xf numFmtId="0" fontId="9" fillId="0" borderId="12" xfId="0" applyFont="1" applyBorder="1" applyAlignment="1">
      <alignment horizontal="center"/>
    </xf>
    <xf numFmtId="0" fontId="8" fillId="4" borderId="1" xfId="0" applyFont="1" applyFill="1" applyBorder="1" applyProtection="1">
      <protection locked="0"/>
    </xf>
    <xf numFmtId="0" fontId="9" fillId="6" borderId="4" xfId="0" applyFont="1" applyFill="1" applyBorder="1" applyAlignment="1">
      <alignment horizont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right"/>
    </xf>
    <xf numFmtId="6" fontId="8" fillId="0" borderId="0" xfId="0" applyNumberFormat="1" applyFont="1" applyAlignment="1">
      <alignment horizontal="centerContinuous"/>
    </xf>
    <xf numFmtId="6" fontId="9" fillId="0" borderId="0" xfId="0" applyNumberFormat="1" applyFont="1" applyAlignment="1">
      <alignment horizontal="centerContinuous"/>
    </xf>
    <xf numFmtId="0" fontId="9" fillId="0" borderId="10" xfId="0" applyFont="1" applyBorder="1" applyAlignment="1">
      <alignment horizontal="left"/>
    </xf>
    <xf numFmtId="0" fontId="9" fillId="0" borderId="0" xfId="0" applyFont="1" applyAlignment="1">
      <alignment horizontal="left"/>
    </xf>
    <xf numFmtId="14" fontId="9" fillId="6" borderId="4" xfId="0" applyNumberFormat="1" applyFont="1" applyFill="1" applyBorder="1" applyAlignment="1">
      <alignment horizontal="center"/>
    </xf>
    <xf numFmtId="0" fontId="9" fillId="6" borderId="11" xfId="0" applyFont="1" applyFill="1" applyBorder="1" applyAlignment="1">
      <alignment horizontal="left"/>
    </xf>
    <xf numFmtId="0" fontId="9" fillId="0" borderId="7" xfId="0" applyFont="1" applyBorder="1" applyProtection="1">
      <protection locked="0"/>
    </xf>
    <xf numFmtId="10" fontId="9" fillId="0" borderId="8" xfId="0" applyNumberFormat="1" applyFont="1" applyBorder="1"/>
    <xf numFmtId="0" fontId="9" fillId="0" borderId="24" xfId="0" applyFont="1" applyBorder="1"/>
    <xf numFmtId="0" fontId="9" fillId="0" borderId="12" xfId="0" applyFont="1" applyBorder="1" applyAlignment="1">
      <alignment horizontal="centerContinuous"/>
    </xf>
    <xf numFmtId="10" fontId="9" fillId="0" borderId="6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/>
    <xf numFmtId="0" fontId="9" fillId="0" borderId="10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10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5" fontId="9" fillId="0" borderId="2" xfId="0" applyNumberFormat="1" applyFont="1" applyBorder="1" applyAlignment="1">
      <alignment horizontal="left"/>
    </xf>
    <xf numFmtId="0" fontId="9" fillId="7" borderId="11" xfId="0" applyFont="1" applyFill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left"/>
      <protection locked="0"/>
    </xf>
    <xf numFmtId="6" fontId="9" fillId="7" borderId="11" xfId="1" applyNumberFormat="1" applyFont="1" applyFill="1" applyBorder="1" applyAlignment="1" applyProtection="1">
      <alignment horizontal="center"/>
      <protection locked="0"/>
    </xf>
    <xf numFmtId="6" fontId="9" fillId="6" borderId="11" xfId="1" applyNumberFormat="1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left"/>
    </xf>
    <xf numFmtId="0" fontId="9" fillId="0" borderId="14" xfId="0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/>
      <protection locked="0"/>
    </xf>
    <xf numFmtId="2" fontId="9" fillId="0" borderId="11" xfId="0" applyNumberFormat="1" applyFont="1" applyBorder="1" applyProtection="1">
      <protection locked="0"/>
    </xf>
    <xf numFmtId="2" fontId="9" fillId="0" borderId="0" xfId="0" applyNumberFormat="1" applyFont="1"/>
    <xf numFmtId="0" fontId="9" fillId="0" borderId="5" xfId="0" applyFont="1" applyBorder="1" applyAlignment="1" applyProtection="1">
      <alignment horizontal="left"/>
      <protection locked="0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7" borderId="11" xfId="0" applyFont="1" applyFill="1" applyBorder="1" applyAlignment="1" applyProtection="1">
      <alignment horizontal="center"/>
      <protection locked="0"/>
    </xf>
    <xf numFmtId="5" fontId="9" fillId="8" borderId="10" xfId="0" applyNumberFormat="1" applyFont="1" applyFill="1" applyBorder="1"/>
    <xf numFmtId="0" fontId="9" fillId="0" borderId="5" xfId="0" applyFont="1" applyBorder="1" applyAlignment="1">
      <alignment horizontal="left"/>
    </xf>
    <xf numFmtId="6" fontId="9" fillId="7" borderId="11" xfId="1" applyNumberFormat="1" applyFont="1" applyFill="1" applyBorder="1" applyAlignment="1" applyProtection="1">
      <alignment horizontal="right"/>
      <protection locked="0"/>
    </xf>
    <xf numFmtId="2" fontId="9" fillId="0" borderId="1" xfId="0" applyNumberFormat="1" applyFont="1" applyBorder="1"/>
    <xf numFmtId="0" fontId="13" fillId="0" borderId="0" xfId="0" applyFont="1"/>
    <xf numFmtId="6" fontId="9" fillId="0" borderId="3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9" xfId="0" applyFont="1" applyBorder="1"/>
    <xf numFmtId="0" fontId="8" fillId="0" borderId="5" xfId="0" applyFont="1" applyBorder="1"/>
    <xf numFmtId="0" fontId="9" fillId="0" borderId="5" xfId="0" applyFont="1" applyBorder="1"/>
    <xf numFmtId="0" fontId="9" fillId="0" borderId="5" xfId="0" applyFont="1" applyBorder="1" applyAlignment="1">
      <alignment horizontal="right"/>
    </xf>
    <xf numFmtId="6" fontId="9" fillId="0" borderId="0" xfId="0" applyNumberFormat="1" applyFont="1"/>
    <xf numFmtId="0" fontId="8" fillId="0" borderId="0" xfId="0" applyFont="1" applyProtection="1">
      <protection locked="0"/>
    </xf>
    <xf numFmtId="0" fontId="9" fillId="0" borderId="6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right"/>
    </xf>
    <xf numFmtId="6" fontId="9" fillId="6" borderId="4" xfId="1" applyNumberFormat="1" applyFont="1" applyFill="1" applyBorder="1" applyAlignment="1">
      <alignment horizontal="center"/>
    </xf>
    <xf numFmtId="6" fontId="9" fillId="8" borderId="10" xfId="1" applyNumberFormat="1" applyFont="1" applyFill="1" applyBorder="1" applyAlignment="1">
      <alignment horizontal="center"/>
    </xf>
    <xf numFmtId="165" fontId="9" fillId="0" borderId="0" xfId="0" applyNumberFormat="1" applyFont="1"/>
    <xf numFmtId="5" fontId="9" fillId="0" borderId="0" xfId="0" applyNumberFormat="1" applyFont="1" applyAlignment="1">
      <alignment horizontal="right"/>
    </xf>
    <xf numFmtId="6" fontId="9" fillId="0" borderId="5" xfId="0" applyNumberFormat="1" applyFont="1" applyBorder="1"/>
    <xf numFmtId="165" fontId="9" fillId="0" borderId="5" xfId="0" applyNumberFormat="1" applyFont="1" applyBorder="1"/>
    <xf numFmtId="5" fontId="9" fillId="5" borderId="11" xfId="0" applyNumberFormat="1" applyFont="1" applyFill="1" applyBorder="1" applyProtection="1">
      <protection locked="0"/>
    </xf>
    <xf numFmtId="5" fontId="9" fillId="0" borderId="11" xfId="0" applyNumberFormat="1" applyFont="1" applyBorder="1" applyProtection="1">
      <protection locked="0"/>
    </xf>
    <xf numFmtId="6" fontId="9" fillId="0" borderId="11" xfId="1" applyNumberFormat="1" applyFont="1" applyFill="1" applyBorder="1"/>
    <xf numFmtId="0" fontId="9" fillId="0" borderId="5" xfId="0" applyFont="1" applyBorder="1" applyProtection="1">
      <protection locked="0"/>
    </xf>
    <xf numFmtId="6" fontId="9" fillId="0" borderId="5" xfId="0" applyNumberFormat="1" applyFont="1" applyBorder="1" applyProtection="1">
      <protection locked="0"/>
    </xf>
    <xf numFmtId="5" fontId="8" fillId="0" borderId="0" xfId="0" applyNumberFormat="1" applyFont="1"/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Continuous"/>
      <protection locked="0"/>
    </xf>
    <xf numFmtId="167" fontId="9" fillId="7" borderId="11" xfId="2" applyNumberFormat="1" applyFont="1" applyFill="1" applyBorder="1" applyAlignment="1" applyProtection="1">
      <alignment horizontal="left"/>
      <protection locked="0"/>
    </xf>
    <xf numFmtId="6" fontId="9" fillId="7" borderId="11" xfId="1" applyNumberFormat="1" applyFont="1" applyFill="1" applyBorder="1" applyAlignment="1" applyProtection="1">
      <alignment horizontal="left"/>
      <protection locked="0"/>
    </xf>
    <xf numFmtId="5" fontId="9" fillId="0" borderId="0" xfId="0" applyNumberFormat="1" applyFont="1" applyAlignment="1" applyProtection="1">
      <alignment horizontal="centerContinuous"/>
      <protection locked="0"/>
    </xf>
    <xf numFmtId="0" fontId="8" fillId="0" borderId="0" xfId="0" applyFont="1"/>
    <xf numFmtId="9" fontId="9" fillId="0" borderId="0" xfId="0" applyNumberFormat="1" applyFont="1" applyAlignment="1">
      <alignment horizontal="center"/>
    </xf>
    <xf numFmtId="6" fontId="9" fillId="6" borderId="4" xfId="1" applyNumberFormat="1" applyFont="1" applyFill="1" applyBorder="1" applyAlignment="1">
      <alignment horizontal="right"/>
    </xf>
    <xf numFmtId="0" fontId="9" fillId="9" borderId="0" xfId="0" applyFont="1" applyFill="1"/>
    <xf numFmtId="5" fontId="9" fillId="9" borderId="0" xfId="0" applyNumberFormat="1" applyFont="1" applyFill="1" applyAlignment="1">
      <alignment horizontal="right"/>
    </xf>
    <xf numFmtId="6" fontId="9" fillId="9" borderId="0" xfId="0" applyNumberFormat="1" applyFont="1" applyFill="1"/>
    <xf numFmtId="0" fontId="9" fillId="0" borderId="10" xfId="0" applyFont="1" applyBorder="1"/>
    <xf numFmtId="164" fontId="9" fillId="0" borderId="3" xfId="0" applyNumberFormat="1" applyFont="1" applyBorder="1"/>
    <xf numFmtId="5" fontId="9" fillId="0" borderId="3" xfId="0" applyNumberFormat="1" applyFont="1" applyBorder="1"/>
    <xf numFmtId="0" fontId="8" fillId="0" borderId="1" xfId="0" applyFont="1" applyBorder="1" applyProtection="1">
      <protection locked="0"/>
    </xf>
    <xf numFmtId="6" fontId="8" fillId="0" borderId="0" xfId="0" applyNumberFormat="1" applyFont="1" applyProtection="1">
      <protection locked="0"/>
    </xf>
    <xf numFmtId="0" fontId="8" fillId="0" borderId="1" xfId="0" quotePrefix="1" applyFont="1" applyBorder="1" applyAlignment="1" applyProtection="1">
      <alignment horizontal="left"/>
      <protection locked="0"/>
    </xf>
    <xf numFmtId="0" fontId="9" fillId="0" borderId="1" xfId="0" quotePrefix="1" applyFont="1" applyBorder="1" applyAlignment="1" applyProtection="1">
      <alignment horizontal="left"/>
      <protection locked="0"/>
    </xf>
    <xf numFmtId="0" fontId="9" fillId="0" borderId="5" xfId="0" quotePrefix="1" applyFont="1" applyBorder="1" applyAlignment="1" applyProtection="1">
      <alignment horizontal="left"/>
      <protection locked="0"/>
    </xf>
    <xf numFmtId="0" fontId="14" fillId="0" borderId="0" xfId="0" applyFont="1"/>
    <xf numFmtId="0" fontId="8" fillId="0" borderId="0" xfId="0" applyFont="1" applyAlignment="1">
      <alignment wrapText="1"/>
    </xf>
    <xf numFmtId="164" fontId="9" fillId="0" borderId="0" xfId="0" applyNumberFormat="1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4" borderId="0" xfId="0" applyFont="1" applyFill="1" applyAlignment="1">
      <alignment horizontal="centerContinuous"/>
    </xf>
    <xf numFmtId="0" fontId="9" fillId="4" borderId="24" xfId="0" applyFont="1" applyFill="1" applyBorder="1" applyProtection="1">
      <protection locked="0"/>
    </xf>
    <xf numFmtId="10" fontId="9" fillId="0" borderId="2" xfId="0" applyNumberFormat="1" applyFont="1" applyBorder="1"/>
    <xf numFmtId="0" fontId="9" fillId="0" borderId="13" xfId="0" applyFont="1" applyBorder="1"/>
    <xf numFmtId="166" fontId="9" fillId="0" borderId="11" xfId="0" applyNumberFormat="1" applyFont="1" applyBorder="1" applyAlignment="1" applyProtection="1">
      <alignment horizontal="right"/>
      <protection locked="0"/>
    </xf>
    <xf numFmtId="2" fontId="9" fillId="0" borderId="12" xfId="0" applyNumberFormat="1" applyFont="1" applyBorder="1" applyProtection="1">
      <protection locked="0"/>
    </xf>
    <xf numFmtId="5" fontId="9" fillId="0" borderId="12" xfId="0" applyNumberFormat="1" applyFont="1" applyBorder="1" applyProtection="1">
      <protection locked="0"/>
    </xf>
    <xf numFmtId="166" fontId="9" fillId="3" borderId="11" xfId="0" applyNumberFormat="1" applyFont="1" applyFill="1" applyBorder="1" applyAlignment="1" applyProtection="1">
      <alignment horizontal="right"/>
      <protection locked="0"/>
    </xf>
    <xf numFmtId="5" fontId="9" fillId="3" borderId="12" xfId="0" applyNumberFormat="1" applyFont="1" applyFill="1" applyBorder="1" applyProtection="1">
      <protection locked="0"/>
    </xf>
    <xf numFmtId="166" fontId="9" fillId="1" borderId="11" xfId="0" applyNumberFormat="1" applyFont="1" applyFill="1" applyBorder="1" applyAlignment="1">
      <alignment horizontal="right"/>
    </xf>
    <xf numFmtId="2" fontId="9" fillId="1" borderId="11" xfId="0" applyNumberFormat="1" applyFont="1" applyFill="1" applyBorder="1"/>
    <xf numFmtId="5" fontId="9" fillId="1" borderId="12" xfId="0" applyNumberFormat="1" applyFont="1" applyFill="1" applyBorder="1"/>
    <xf numFmtId="166" fontId="9" fillId="0" borderId="1" xfId="0" quotePrefix="1" applyNumberFormat="1" applyFont="1" applyBorder="1" applyAlignment="1" applyProtection="1">
      <alignment horizontal="left"/>
      <protection locked="0"/>
    </xf>
    <xf numFmtId="2" fontId="9" fillId="0" borderId="5" xfId="0" applyNumberFormat="1" applyFont="1" applyBorder="1" applyAlignment="1">
      <alignment horizontal="right"/>
    </xf>
    <xf numFmtId="5" fontId="9" fillId="3" borderId="11" xfId="0" applyNumberFormat="1" applyFont="1" applyFill="1" applyBorder="1" applyProtection="1">
      <protection locked="0"/>
    </xf>
    <xf numFmtId="5" fontId="9" fillId="1" borderId="10" xfId="0" applyNumberFormat="1" applyFont="1" applyFill="1" applyBorder="1"/>
    <xf numFmtId="6" fontId="9" fillId="0" borderId="0" xfId="0" applyNumberFormat="1" applyFont="1" applyAlignment="1" applyProtection="1">
      <alignment horizontal="right"/>
      <protection locked="0"/>
    </xf>
    <xf numFmtId="5" fontId="9" fillId="1" borderId="11" xfId="0" applyNumberFormat="1" applyFont="1" applyFill="1" applyBorder="1"/>
    <xf numFmtId="5" fontId="9" fillId="3" borderId="11" xfId="0" applyNumberFormat="1" applyFont="1" applyFill="1" applyBorder="1"/>
    <xf numFmtId="5" fontId="9" fillId="1" borderId="4" xfId="0" applyNumberFormat="1" applyFont="1" applyFill="1" applyBorder="1"/>
    <xf numFmtId="5" fontId="9" fillId="0" borderId="11" xfId="0" applyNumberFormat="1" applyFont="1" applyBorder="1"/>
    <xf numFmtId="5" fontId="9" fillId="3" borderId="4" xfId="0" applyNumberFormat="1" applyFont="1" applyFill="1" applyBorder="1"/>
    <xf numFmtId="5" fontId="9" fillId="0" borderId="0" xfId="0" applyNumberFormat="1" applyFont="1" applyAlignment="1" applyProtection="1">
      <alignment horizontal="left"/>
      <protection locked="0"/>
    </xf>
    <xf numFmtId="5" fontId="8" fillId="3" borderId="15" xfId="0" applyNumberFormat="1" applyFont="1" applyFill="1" applyBorder="1"/>
    <xf numFmtId="10" fontId="3" fillId="6" borderId="11" xfId="2" applyNumberFormat="1" applyFont="1" applyFill="1" applyBorder="1" applyAlignment="1">
      <alignment horizontal="center"/>
    </xf>
    <xf numFmtId="6" fontId="3" fillId="6" borderId="11" xfId="0" applyNumberFormat="1" applyFont="1" applyFill="1" applyBorder="1"/>
    <xf numFmtId="8" fontId="3" fillId="6" borderId="11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wrapText="1"/>
    </xf>
    <xf numFmtId="6" fontId="3" fillId="7" borderId="11" xfId="0" applyNumberFormat="1" applyFont="1" applyFill="1" applyBorder="1"/>
    <xf numFmtId="9" fontId="3" fillId="6" borderId="15" xfId="0" applyNumberFormat="1" applyFont="1" applyFill="1" applyBorder="1" applyAlignment="1">
      <alignment horizontal="center"/>
    </xf>
    <xf numFmtId="8" fontId="3" fillId="6" borderId="11" xfId="0" applyNumberFormat="1" applyFont="1" applyFill="1" applyBorder="1"/>
    <xf numFmtId="0" fontId="3" fillId="6" borderId="11" xfId="0" applyFont="1" applyFill="1" applyBorder="1"/>
    <xf numFmtId="167" fontId="3" fillId="6" borderId="11" xfId="0" applyNumberFormat="1" applyFont="1" applyFill="1" applyBorder="1"/>
    <xf numFmtId="0" fontId="3" fillId="0" borderId="17" xfId="0" applyFont="1" applyBorder="1"/>
    <xf numFmtId="9" fontId="4" fillId="0" borderId="18" xfId="0" applyNumberFormat="1" applyFont="1" applyBorder="1"/>
    <xf numFmtId="167" fontId="3" fillId="0" borderId="18" xfId="0" applyNumberFormat="1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3" fillId="0" borderId="23" xfId="0" applyFont="1" applyBorder="1"/>
    <xf numFmtId="167" fontId="3" fillId="0" borderId="0" xfId="0" applyNumberFormat="1" applyFont="1" applyAlignment="1">
      <alignment horizontal="center"/>
    </xf>
    <xf numFmtId="0" fontId="3" fillId="0" borderId="16" xfId="0" applyFont="1" applyBorder="1"/>
    <xf numFmtId="0" fontId="3" fillId="0" borderId="20" xfId="0" applyFont="1" applyBorder="1"/>
    <xf numFmtId="0" fontId="3" fillId="0" borderId="21" xfId="0" applyFont="1" applyBorder="1"/>
    <xf numFmtId="167" fontId="3" fillId="0" borderId="21" xfId="0" applyNumberFormat="1" applyFont="1" applyBorder="1" applyAlignment="1">
      <alignment horizontal="center"/>
    </xf>
    <xf numFmtId="0" fontId="3" fillId="0" borderId="22" xfId="0" applyFont="1" applyBorder="1"/>
    <xf numFmtId="0" fontId="4" fillId="0" borderId="18" xfId="0" applyFont="1" applyBorder="1"/>
    <xf numFmtId="0" fontId="9" fillId="7" borderId="11" xfId="0" applyFont="1" applyFill="1" applyBorder="1" applyAlignment="1">
      <alignment wrapText="1"/>
    </xf>
    <xf numFmtId="167" fontId="9" fillId="0" borderId="0" xfId="2" applyNumberFormat="1" applyFont="1" applyBorder="1" applyAlignment="1" applyProtection="1">
      <alignment horizontal="left"/>
      <protection locked="0"/>
    </xf>
    <xf numFmtId="0" fontId="16" fillId="10" borderId="15" xfId="0" applyFont="1" applyFill="1" applyBorder="1"/>
    <xf numFmtId="0" fontId="15" fillId="10" borderId="25" xfId="0" applyFont="1" applyFill="1" applyBorder="1"/>
    <xf numFmtId="0" fontId="15" fillId="10" borderId="26" xfId="0" applyFont="1" applyFill="1" applyBorder="1"/>
    <xf numFmtId="0" fontId="9" fillId="0" borderId="15" xfId="0" applyFont="1" applyBorder="1" applyAlignment="1" applyProtection="1">
      <alignment horizontal="center"/>
      <protection locked="0"/>
    </xf>
    <xf numFmtId="0" fontId="9" fillId="10" borderId="15" xfId="0" applyFont="1" applyFill="1" applyBorder="1" applyAlignment="1" applyProtection="1">
      <alignment horizontal="center"/>
      <protection locked="0"/>
    </xf>
    <xf numFmtId="10" fontId="3" fillId="0" borderId="0" xfId="2" applyNumberFormat="1" applyFont="1" applyFill="1" applyBorder="1" applyAlignment="1">
      <alignment horizontal="center"/>
    </xf>
    <xf numFmtId="0" fontId="10" fillId="0" borderId="0" xfId="0" applyFont="1" applyAlignment="1">
      <alignment horizontal="center" wrapText="1"/>
    </xf>
    <xf numFmtId="14" fontId="12" fillId="0" borderId="3" xfId="0" applyNumberFormat="1" applyFont="1" applyBorder="1"/>
    <xf numFmtId="14" fontId="9" fillId="0" borderId="0" xfId="0" applyNumberFormat="1" applyFont="1"/>
    <xf numFmtId="0" fontId="4" fillId="0" borderId="18" xfId="0" applyFont="1" applyBorder="1" applyAlignment="1">
      <alignment wrapText="1"/>
    </xf>
    <xf numFmtId="0" fontId="3" fillId="0" borderId="27" xfId="0" applyFont="1" applyBorder="1"/>
    <xf numFmtId="0" fontId="3" fillId="0" borderId="28" xfId="0" applyFont="1" applyBorder="1"/>
    <xf numFmtId="167" fontId="3" fillId="0" borderId="28" xfId="0" applyNumberFormat="1" applyFont="1" applyBorder="1" applyAlignment="1">
      <alignment horizontal="center"/>
    </xf>
    <xf numFmtId="0" fontId="3" fillId="0" borderId="29" xfId="0" applyFont="1" applyBorder="1"/>
    <xf numFmtId="0" fontId="3" fillId="0" borderId="30" xfId="0" applyFont="1" applyBorder="1"/>
    <xf numFmtId="0" fontId="4" fillId="0" borderId="31" xfId="0" applyFont="1" applyBorder="1"/>
    <xf numFmtId="167" fontId="3" fillId="0" borderId="31" xfId="0" applyNumberFormat="1" applyFont="1" applyBorder="1" applyAlignment="1">
      <alignment horizontal="center"/>
    </xf>
    <xf numFmtId="0" fontId="3" fillId="0" borderId="31" xfId="0" applyFont="1" applyBorder="1"/>
    <xf numFmtId="0" fontId="3" fillId="0" borderId="32" xfId="0" applyFont="1" applyBorder="1"/>
    <xf numFmtId="0" fontId="4" fillId="10" borderId="9" xfId="0" applyFont="1" applyFill="1" applyBorder="1"/>
    <xf numFmtId="168" fontId="4" fillId="10" borderId="14" xfId="0" applyNumberFormat="1" applyFont="1" applyFill="1" applyBorder="1"/>
    <xf numFmtId="17" fontId="17" fillId="0" borderId="0" xfId="0" applyNumberFormat="1" applyFont="1" applyAlignment="1">
      <alignment horizontal="right"/>
    </xf>
    <xf numFmtId="14" fontId="17" fillId="0" borderId="0" xfId="0" applyNumberFormat="1" applyFont="1" applyAlignment="1">
      <alignment horizontal="left"/>
    </xf>
    <xf numFmtId="2" fontId="9" fillId="11" borderId="11" xfId="0" applyNumberFormat="1" applyFont="1" applyFill="1" applyBorder="1" applyProtection="1">
      <protection locked="0"/>
    </xf>
    <xf numFmtId="5" fontId="9" fillId="8" borderId="11" xfId="0" applyNumberFormat="1" applyFont="1" applyFill="1" applyBorder="1"/>
    <xf numFmtId="6" fontId="9" fillId="7" borderId="11" xfId="1" applyNumberFormat="1" applyFont="1" applyFill="1" applyBorder="1"/>
    <xf numFmtId="6" fontId="9" fillId="6" borderId="11" xfId="1" applyNumberFormat="1" applyFont="1" applyFill="1" applyBorder="1"/>
    <xf numFmtId="6" fontId="9" fillId="7" borderId="4" xfId="1" applyNumberFormat="1" applyFont="1" applyFill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0" xfId="0" applyFont="1" applyAlignment="1">
      <alignment horizontal="right" wrapText="1"/>
    </xf>
    <xf numFmtId="5" fontId="9" fillId="7" borderId="11" xfId="0" applyNumberFormat="1" applyFont="1" applyFill="1" applyBorder="1"/>
    <xf numFmtId="168" fontId="9" fillId="7" borderId="11" xfId="0" applyNumberFormat="1" applyFont="1" applyFill="1" applyBorder="1" applyAlignment="1" applyProtection="1">
      <alignment horizontal="center"/>
      <protection locked="0"/>
    </xf>
    <xf numFmtId="0" fontId="9" fillId="13" borderId="4" xfId="0" applyFont="1" applyFill="1" applyBorder="1" applyAlignment="1">
      <alignment horizontal="center"/>
    </xf>
    <xf numFmtId="6" fontId="9" fillId="7" borderId="11" xfId="1" quotePrefix="1" applyNumberFormat="1" applyFont="1" applyFill="1" applyBorder="1" applyAlignment="1" applyProtection="1">
      <alignment horizontal="center"/>
      <protection locked="0"/>
    </xf>
    <xf numFmtId="14" fontId="9" fillId="4" borderId="1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14" fontId="9" fillId="7" borderId="4" xfId="0" applyNumberFormat="1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8" fontId="9" fillId="7" borderId="11" xfId="1" applyFont="1" applyFill="1" applyBorder="1" applyAlignment="1" applyProtection="1">
      <alignment horizontal="center"/>
      <protection locked="0"/>
    </xf>
    <xf numFmtId="0" fontId="3" fillId="6" borderId="23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0" fontId="9" fillId="0" borderId="8" xfId="0" applyFont="1" applyBorder="1" applyAlignment="1" applyProtection="1">
      <alignment horizontal="center"/>
      <protection locked="0"/>
    </xf>
    <xf numFmtId="0" fontId="8" fillId="12" borderId="0" xfId="0" applyFont="1" applyFill="1" applyAlignment="1">
      <alignment horizontal="center" wrapText="1"/>
    </xf>
    <xf numFmtId="0" fontId="4" fillId="0" borderId="0" xfId="0" applyFont="1" applyAlignment="1">
      <alignment wrapText="1"/>
    </xf>
    <xf numFmtId="0" fontId="18" fillId="5" borderId="23" xfId="0" applyFont="1" applyFill="1" applyBorder="1" applyAlignment="1">
      <alignment wrapText="1"/>
    </xf>
    <xf numFmtId="0" fontId="20" fillId="10" borderId="0" xfId="0" applyFont="1" applyFill="1" applyAlignment="1">
      <alignment wrapText="1"/>
    </xf>
    <xf numFmtId="8" fontId="20" fillId="10" borderId="1" xfId="0" applyNumberFormat="1" applyFont="1" applyFill="1" applyBorder="1" applyAlignment="1">
      <alignment horizontal="center"/>
    </xf>
    <xf numFmtId="0" fontId="21" fillId="0" borderId="3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5" fontId="23" fillId="0" borderId="0" xfId="0" applyNumberFormat="1" applyFont="1" applyProtection="1">
      <protection locked="0"/>
    </xf>
    <xf numFmtId="5" fontId="23" fillId="0" borderId="0" xfId="0" applyNumberFormat="1" applyFont="1"/>
    <xf numFmtId="164" fontId="23" fillId="0" borderId="0" xfId="0" applyNumberFormat="1" applyFont="1"/>
    <xf numFmtId="0" fontId="3" fillId="7" borderId="23" xfId="0" applyFont="1" applyFill="1" applyBorder="1" applyAlignment="1" applyProtection="1">
      <protection locked="0"/>
    </xf>
    <xf numFmtId="0" fontId="3" fillId="7" borderId="16" xfId="0" applyFont="1" applyFill="1" applyBorder="1" applyAlignment="1" applyProtection="1">
      <protection locked="0"/>
    </xf>
    <xf numFmtId="0" fontId="3" fillId="7" borderId="0" xfId="0" applyFont="1" applyFill="1" applyBorder="1" applyAlignment="1" applyProtection="1">
      <protection locked="0"/>
    </xf>
    <xf numFmtId="0" fontId="3" fillId="6" borderId="0" xfId="0" applyFont="1" applyFill="1" applyBorder="1" applyAlignment="1">
      <alignment horizontal="center"/>
    </xf>
    <xf numFmtId="0" fontId="19" fillId="10" borderId="0" xfId="0" applyFont="1" applyFill="1" applyAlignment="1">
      <alignment wrapText="1"/>
    </xf>
    <xf numFmtId="0" fontId="19" fillId="10" borderId="16" xfId="0" applyFont="1" applyFill="1" applyBorder="1" applyAlignment="1">
      <alignment wrapText="1"/>
    </xf>
    <xf numFmtId="0" fontId="19" fillId="10" borderId="20" xfId="0" applyFont="1" applyFill="1" applyBorder="1" applyAlignment="1">
      <alignment wrapText="1"/>
    </xf>
    <xf numFmtId="0" fontId="19" fillId="10" borderId="21" xfId="0" applyFont="1" applyFill="1" applyBorder="1" applyAlignment="1">
      <alignment wrapText="1"/>
    </xf>
    <xf numFmtId="0" fontId="19" fillId="10" borderId="22" xfId="0" applyFont="1" applyFill="1" applyBorder="1" applyAlignment="1">
      <alignment wrapText="1"/>
    </xf>
    <xf numFmtId="0" fontId="19" fillId="10" borderId="23" xfId="0" applyFont="1" applyFill="1" applyBorder="1" applyAlignment="1"/>
    <xf numFmtId="0" fontId="3" fillId="10" borderId="0" xfId="0" applyFont="1" applyFill="1"/>
    <xf numFmtId="0" fontId="3" fillId="0" borderId="8" xfId="0" applyFont="1" applyBorder="1"/>
    <xf numFmtId="0" fontId="19" fillId="10" borderId="33" xfId="0" applyFont="1" applyFill="1" applyBorder="1" applyAlignment="1">
      <alignment wrapText="1"/>
    </xf>
    <xf numFmtId="0" fontId="24" fillId="5" borderId="0" xfId="0" applyFont="1" applyFill="1" applyAlignment="1">
      <alignment horizontal="center" vertical="center" wrapText="1"/>
    </xf>
    <xf numFmtId="0" fontId="25" fillId="0" borderId="2" xfId="0" applyFont="1" applyBorder="1"/>
  </cellXfs>
  <cellStyles count="13">
    <cellStyle name="Currency" xfId="1" builtinId="4"/>
    <cellStyle name="Currency 2" xfId="5" xr:uid="{00000000-0005-0000-0000-000001000000}"/>
    <cellStyle name="Currency 3" xfId="9" xr:uid="{00000000-0005-0000-0000-000002000000}"/>
    <cellStyle name="Currency 4" xfId="4" xr:uid="{00000000-0005-0000-0000-000003000000}"/>
    <cellStyle name="Currency 5" xfId="12" xr:uid="{00000000-0005-0000-0000-000004000000}"/>
    <cellStyle name="Normal" xfId="0" builtinId="0"/>
    <cellStyle name="Normal 2" xfId="6" xr:uid="{00000000-0005-0000-0000-000006000000}"/>
    <cellStyle name="Normal 3" xfId="8" xr:uid="{00000000-0005-0000-0000-000007000000}"/>
    <cellStyle name="Normal 4" xfId="3" xr:uid="{00000000-0005-0000-0000-000008000000}"/>
    <cellStyle name="Normal 5" xfId="11" xr:uid="{00000000-0005-0000-0000-000009000000}"/>
    <cellStyle name="Percent" xfId="2" builtinId="5"/>
    <cellStyle name="Percent 2" xfId="7" xr:uid="{00000000-0005-0000-0000-00000B000000}"/>
    <cellStyle name="Percent 3" xfId="10" xr:uid="{00000000-0005-0000-0000-00000C000000}"/>
  </cellStyles>
  <dxfs count="5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AA0000"/>
      <color rgb="FFA6A6A6"/>
      <color rgb="FFFFC7CE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621030</xdr:colOff>
      <xdr:row>79</xdr:row>
      <xdr:rowOff>85725</xdr:rowOff>
    </xdr:from>
    <xdr:to>
      <xdr:col>3</xdr:col>
      <xdr:colOff>1383040</xdr:colOff>
      <xdr:row>83</xdr:row>
      <xdr:rowOff>57150</xdr:rowOff>
    </xdr:to>
    <xdr:sp macro="" textlink="">
      <xdr:nvSpPr>
        <xdr:cNvPr id="3" name="Hexago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19175" y="10344150"/>
          <a:ext cx="742950" cy="581025"/>
        </a:xfrm>
        <a:prstGeom prst="hexagon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1">
              <a:solidFill>
                <a:srgbClr val="AA0000"/>
              </a:solidFill>
            </a:rPr>
            <a:t>STOP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14"/>
  <sheetViews>
    <sheetView workbookViewId="0">
      <selection activeCell="A12" sqref="A12"/>
    </sheetView>
  </sheetViews>
  <sheetFormatPr baseColWidth="10" defaultColWidth="8.7109375" defaultRowHeight="14" x14ac:dyDescent="0.2"/>
  <cols>
    <col min="1" max="1" width="108" customWidth="1"/>
  </cols>
  <sheetData>
    <row r="10" spans="1:1" ht="15" thickBot="1" x14ac:dyDescent="0.25"/>
    <row r="11" spans="1:1" ht="18" x14ac:dyDescent="0.2">
      <c r="A11" s="195" t="s">
        <v>155</v>
      </c>
    </row>
    <row r="12" spans="1:1" ht="19" thickBot="1" x14ac:dyDescent="0.25">
      <c r="A12" s="196" t="s">
        <v>153</v>
      </c>
    </row>
    <row r="13" spans="1:1" ht="15" thickBot="1" x14ac:dyDescent="0.25"/>
    <row r="14" spans="1:1" ht="19" thickBot="1" x14ac:dyDescent="0.25">
      <c r="A14" s="194" t="s">
        <v>148</v>
      </c>
    </row>
  </sheetData>
  <pageMargins left="0.7" right="0.7" top="0.75" bottom="0.75" header="0.3" footer="0.3"/>
  <pageSetup orientation="portrait" r:id="rId1"/>
  <headerFooter>
    <oddFooter>&amp;R13August2019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zoomScale="120" zoomScaleNormal="120" workbookViewId="0">
      <selection activeCell="D1" sqref="D1:F9"/>
    </sheetView>
  </sheetViews>
  <sheetFormatPr baseColWidth="10" defaultColWidth="8.7109375" defaultRowHeight="13" x14ac:dyDescent="0.15"/>
  <cols>
    <col min="1" max="1" width="20.7109375" style="3" customWidth="1"/>
    <col min="2" max="2" width="12.42578125" style="3" customWidth="1"/>
    <col min="3" max="3" width="21.7109375" style="3" customWidth="1"/>
    <col min="4" max="4" width="16.140625" style="3" bestFit="1" customWidth="1"/>
    <col min="5" max="5" width="16" style="3" customWidth="1"/>
    <col min="6" max="6" width="12.5703125" style="3" customWidth="1"/>
    <col min="7" max="7" width="9.7109375" style="3" bestFit="1" customWidth="1"/>
    <col min="8" max="8" width="13.7109375" style="3" customWidth="1"/>
    <col min="9" max="9" width="10.42578125" style="3" customWidth="1"/>
    <col min="10" max="16384" width="8.7109375" style="3"/>
  </cols>
  <sheetData>
    <row r="1" spans="1:9" ht="14" x14ac:dyDescent="0.15">
      <c r="A1" s="215" t="s">
        <v>186</v>
      </c>
      <c r="B1" s="216">
        <v>44782</v>
      </c>
      <c r="D1" s="4"/>
      <c r="E1" s="5"/>
      <c r="F1" s="6"/>
    </row>
    <row r="2" spans="1:9" ht="12.5" customHeight="1" x14ac:dyDescent="0.15">
      <c r="D2" s="245" t="s">
        <v>10</v>
      </c>
      <c r="E2" s="1"/>
      <c r="F2" s="2"/>
    </row>
    <row r="3" spans="1:9" x14ac:dyDescent="0.15">
      <c r="A3" s="236" t="s">
        <v>16</v>
      </c>
      <c r="B3" s="236" t="s">
        <v>17</v>
      </c>
      <c r="C3" s="236" t="s">
        <v>18</v>
      </c>
      <c r="D3" s="240"/>
      <c r="E3" s="257" t="s">
        <v>129</v>
      </c>
      <c r="F3" s="241"/>
    </row>
    <row r="4" spans="1:9" x14ac:dyDescent="0.15">
      <c r="A4" s="3" t="s">
        <v>19</v>
      </c>
      <c r="B4" s="170">
        <v>0.32719999999999999</v>
      </c>
      <c r="D4" s="9"/>
      <c r="E4" s="1"/>
      <c r="F4" s="2"/>
    </row>
    <row r="5" spans="1:9" x14ac:dyDescent="0.15">
      <c r="A5" s="3" t="s">
        <v>20</v>
      </c>
      <c r="B5" s="170">
        <v>4.0000000000000001E-3</v>
      </c>
      <c r="D5" s="254"/>
      <c r="E5" s="256" t="s">
        <v>130</v>
      </c>
      <c r="F5" s="255"/>
    </row>
    <row r="6" spans="1:9" ht="12.75" customHeight="1" x14ac:dyDescent="0.15">
      <c r="A6" s="3" t="s">
        <v>21</v>
      </c>
      <c r="B6" s="170">
        <v>8.0600000000000005E-2</v>
      </c>
      <c r="D6" s="263"/>
      <c r="E6" s="258"/>
      <c r="F6" s="259"/>
    </row>
    <row r="7" spans="1:9" ht="13.25" customHeight="1" x14ac:dyDescent="0.15">
      <c r="A7" s="3" t="s">
        <v>173</v>
      </c>
      <c r="B7" s="170">
        <v>8.0600000000000005E-2</v>
      </c>
      <c r="D7" s="263" t="s">
        <v>194</v>
      </c>
      <c r="E7" s="263"/>
      <c r="F7" s="259"/>
    </row>
    <row r="8" spans="1:9" ht="13.25" customHeight="1" x14ac:dyDescent="0.15">
      <c r="A8" s="3" t="s">
        <v>162</v>
      </c>
      <c r="B8" s="170">
        <v>4.0000000000000001E-3</v>
      </c>
      <c r="C8" s="265"/>
      <c r="D8" s="266" t="s">
        <v>195</v>
      </c>
      <c r="E8" s="264"/>
      <c r="F8" s="259"/>
    </row>
    <row r="9" spans="1:9" ht="13.25" customHeight="1" thickBot="1" x14ac:dyDescent="0.2">
      <c r="B9" s="199"/>
      <c r="D9" s="260"/>
      <c r="E9" s="261"/>
      <c r="F9" s="262"/>
    </row>
    <row r="10" spans="1:9" ht="13.25" customHeight="1" x14ac:dyDescent="0.15">
      <c r="B10" s="199"/>
      <c r="D10" s="200"/>
      <c r="E10" s="200"/>
      <c r="F10" s="200"/>
    </row>
    <row r="11" spans="1:9" x14ac:dyDescent="0.15">
      <c r="E11" s="41" t="s">
        <v>125</v>
      </c>
      <c r="F11" s="41" t="s">
        <v>126</v>
      </c>
      <c r="G11" s="41" t="s">
        <v>127</v>
      </c>
    </row>
    <row r="12" spans="1:9" x14ac:dyDescent="0.15">
      <c r="A12" s="3" t="s">
        <v>22</v>
      </c>
      <c r="B12" s="176">
        <v>2046.51</v>
      </c>
      <c r="C12" s="3" t="s">
        <v>139</v>
      </c>
      <c r="E12" s="172">
        <v>758.08</v>
      </c>
      <c r="F12" s="172">
        <v>1285.28</v>
      </c>
      <c r="G12" s="172">
        <v>1572.05</v>
      </c>
    </row>
    <row r="13" spans="1:9" x14ac:dyDescent="0.15">
      <c r="A13" s="3" t="s">
        <v>22</v>
      </c>
      <c r="B13" s="176">
        <v>1534.88</v>
      </c>
      <c r="C13" s="3" t="s">
        <v>140</v>
      </c>
      <c r="E13" s="172">
        <v>568.55999999999995</v>
      </c>
      <c r="F13" s="172">
        <v>963.96</v>
      </c>
      <c r="G13" s="172">
        <v>1179.04</v>
      </c>
    </row>
    <row r="14" spans="1:9" ht="14" x14ac:dyDescent="0.15">
      <c r="B14" s="3" t="s">
        <v>107</v>
      </c>
      <c r="C14" s="173" t="s">
        <v>157</v>
      </c>
      <c r="D14" s="3" t="s">
        <v>110</v>
      </c>
    </row>
    <row r="15" spans="1:9" ht="27" customHeight="1" thickBot="1" x14ac:dyDescent="0.2">
      <c r="A15" s="3" t="s">
        <v>23</v>
      </c>
      <c r="B15" s="171">
        <f>F15*6</f>
        <v>3433.5</v>
      </c>
      <c r="C15" s="174">
        <f>F15*15+G19</f>
        <v>12583.75</v>
      </c>
      <c r="D15" s="174">
        <f>F15*3</f>
        <v>1716.75</v>
      </c>
      <c r="E15" s="246" t="s">
        <v>174</v>
      </c>
      <c r="F15" s="247">
        <v>572.25</v>
      </c>
      <c r="H15" s="244" t="s">
        <v>111</v>
      </c>
      <c r="I15" s="244"/>
    </row>
    <row r="16" spans="1:9" ht="14" thickBot="1" x14ac:dyDescent="0.2">
      <c r="A16" s="3" t="s">
        <v>24</v>
      </c>
      <c r="B16" s="174">
        <f>B15*1.03</f>
        <v>3536.5050000000001</v>
      </c>
      <c r="C16" s="174">
        <f t="shared" ref="C16:D19" si="0">C15+(C15*$H$16)</f>
        <v>12961.262500000001</v>
      </c>
      <c r="D16" s="174">
        <f t="shared" si="0"/>
        <v>1768.2525000000001</v>
      </c>
      <c r="E16" s="3" t="s">
        <v>108</v>
      </c>
      <c r="F16" s="42">
        <v>0</v>
      </c>
      <c r="H16" s="175">
        <v>0.03</v>
      </c>
    </row>
    <row r="17" spans="1:9" x14ac:dyDescent="0.15">
      <c r="A17" s="3" t="s">
        <v>25</v>
      </c>
      <c r="B17" s="174">
        <f t="shared" ref="B17:B19" si="1">B16*1.03</f>
        <v>3642.6001500000002</v>
      </c>
      <c r="C17" s="174">
        <f t="shared" si="0"/>
        <v>13350.100375</v>
      </c>
      <c r="D17" s="174">
        <f t="shared" si="0"/>
        <v>1821.3000750000001</v>
      </c>
      <c r="E17" s="3" t="s">
        <v>109</v>
      </c>
      <c r="F17" s="42">
        <v>1</v>
      </c>
    </row>
    <row r="18" spans="1:9" x14ac:dyDescent="0.15">
      <c r="A18" s="3" t="s">
        <v>41</v>
      </c>
      <c r="B18" s="174">
        <f t="shared" si="1"/>
        <v>3751.8781545000002</v>
      </c>
      <c r="C18" s="174">
        <f t="shared" si="0"/>
        <v>13750.603386250001</v>
      </c>
      <c r="D18" s="174">
        <f t="shared" si="0"/>
        <v>1875.9390772500001</v>
      </c>
    </row>
    <row r="19" spans="1:9" x14ac:dyDescent="0.15">
      <c r="A19" s="3" t="s">
        <v>42</v>
      </c>
      <c r="B19" s="174">
        <f t="shared" si="1"/>
        <v>3864.4344991350004</v>
      </c>
      <c r="C19" s="174">
        <f t="shared" si="0"/>
        <v>14163.121487837501</v>
      </c>
      <c r="D19" s="174">
        <f t="shared" si="0"/>
        <v>1932.2172495675002</v>
      </c>
      <c r="F19" s="213" t="s">
        <v>154</v>
      </c>
      <c r="G19" s="214">
        <v>4000</v>
      </c>
      <c r="H19" s="3" t="s">
        <v>156</v>
      </c>
    </row>
    <row r="20" spans="1:9" x14ac:dyDescent="0.15">
      <c r="C20" s="40"/>
      <c r="H20" s="3" t="s">
        <v>160</v>
      </c>
    </row>
    <row r="22" spans="1:9" ht="14" thickBot="1" x14ac:dyDescent="0.2">
      <c r="A22" s="3" t="s">
        <v>159</v>
      </c>
      <c r="B22" s="176">
        <v>15</v>
      </c>
      <c r="D22" s="3" t="s">
        <v>114</v>
      </c>
    </row>
    <row r="23" spans="1:9" x14ac:dyDescent="0.15">
      <c r="A23" s="3" t="s">
        <v>26</v>
      </c>
      <c r="B23" s="177">
        <v>20</v>
      </c>
      <c r="D23" s="179" t="s">
        <v>117</v>
      </c>
      <c r="E23" s="180" t="s">
        <v>115</v>
      </c>
      <c r="F23" s="181">
        <v>0.49</v>
      </c>
      <c r="G23" s="182" t="s">
        <v>116</v>
      </c>
      <c r="H23" s="182"/>
      <c r="I23" s="183"/>
    </row>
    <row r="24" spans="1:9" x14ac:dyDescent="0.15">
      <c r="D24" s="184"/>
      <c r="F24" s="185">
        <v>0.49</v>
      </c>
      <c r="G24" s="3" t="s">
        <v>118</v>
      </c>
      <c r="I24" s="186"/>
    </row>
    <row r="25" spans="1:9" x14ac:dyDescent="0.15">
      <c r="A25" s="3" t="s">
        <v>27</v>
      </c>
      <c r="B25" s="178">
        <v>0.49</v>
      </c>
      <c r="D25" s="184"/>
      <c r="F25" s="185">
        <v>0.38</v>
      </c>
      <c r="G25" s="3" t="s">
        <v>119</v>
      </c>
      <c r="I25" s="186"/>
    </row>
    <row r="26" spans="1:9" ht="14" thickBot="1" x14ac:dyDescent="0.2">
      <c r="A26" s="3" t="s">
        <v>28</v>
      </c>
      <c r="B26" s="178">
        <v>0.49</v>
      </c>
      <c r="D26" s="187" t="s">
        <v>120</v>
      </c>
      <c r="E26" s="188"/>
      <c r="F26" s="189">
        <v>0.26</v>
      </c>
      <c r="G26" s="188" t="s">
        <v>121</v>
      </c>
      <c r="H26" s="188"/>
      <c r="I26" s="190"/>
    </row>
    <row r="27" spans="1:9" ht="14" thickBot="1" x14ac:dyDescent="0.2">
      <c r="A27" s="3" t="s">
        <v>29</v>
      </c>
      <c r="B27" s="178">
        <v>0.49</v>
      </c>
      <c r="F27" s="185"/>
    </row>
    <row r="28" spans="1:9" x14ac:dyDescent="0.15">
      <c r="A28" s="3" t="s">
        <v>104</v>
      </c>
      <c r="B28" s="178">
        <v>0.49</v>
      </c>
      <c r="D28" s="179" t="s">
        <v>117</v>
      </c>
      <c r="E28" s="191" t="s">
        <v>122</v>
      </c>
      <c r="F28" s="181">
        <v>0.36</v>
      </c>
      <c r="G28" s="182" t="s">
        <v>121</v>
      </c>
      <c r="H28" s="182"/>
      <c r="I28" s="183"/>
    </row>
    <row r="29" spans="1:9" ht="14" thickBot="1" x14ac:dyDescent="0.2">
      <c r="A29" s="3" t="s">
        <v>105</v>
      </c>
      <c r="B29" s="178">
        <v>0.49</v>
      </c>
      <c r="D29" s="187"/>
      <c r="E29" s="188" t="s">
        <v>123</v>
      </c>
      <c r="F29" s="189"/>
      <c r="G29" s="188"/>
      <c r="H29" s="188"/>
      <c r="I29" s="190"/>
    </row>
    <row r="30" spans="1:9" ht="14" thickBot="1" x14ac:dyDescent="0.2">
      <c r="A30" s="3" t="s">
        <v>147</v>
      </c>
      <c r="B30" s="178">
        <v>0.49</v>
      </c>
      <c r="D30" s="204"/>
      <c r="E30" s="205"/>
      <c r="F30" s="206"/>
      <c r="G30" s="205"/>
      <c r="H30" s="205"/>
      <c r="I30" s="207"/>
    </row>
    <row r="31" spans="1:9" ht="14" thickBot="1" x14ac:dyDescent="0.2">
      <c r="D31" s="208" t="s">
        <v>117</v>
      </c>
      <c r="E31" s="209" t="s">
        <v>124</v>
      </c>
      <c r="F31" s="210">
        <v>0.495</v>
      </c>
      <c r="G31" s="211" t="s">
        <v>121</v>
      </c>
      <c r="H31" s="211"/>
      <c r="I31" s="212"/>
    </row>
    <row r="32" spans="1:9" ht="28" x14ac:dyDescent="0.15">
      <c r="D32" s="179" t="s">
        <v>117</v>
      </c>
      <c r="E32" s="203" t="s">
        <v>149</v>
      </c>
      <c r="F32" s="182" t="s">
        <v>150</v>
      </c>
      <c r="G32" s="182" t="s">
        <v>121</v>
      </c>
      <c r="H32" s="182"/>
      <c r="I32" s="183"/>
    </row>
    <row r="33" spans="4:9" ht="14" thickBot="1" x14ac:dyDescent="0.2">
      <c r="D33" s="187" t="s">
        <v>151</v>
      </c>
      <c r="E33" s="188"/>
      <c r="F33" s="188"/>
      <c r="G33" s="188"/>
      <c r="H33" s="188"/>
      <c r="I33" s="190"/>
    </row>
  </sheetData>
  <mergeCells count="1">
    <mergeCell ref="H15:I15"/>
  </mergeCells>
  <phoneticPr fontId="2" type="noConversion"/>
  <pageMargins left="0.75" right="0.75" top="1" bottom="1" header="0.5" footer="0.5"/>
  <pageSetup orientation="landscape" r:id="rId1"/>
  <headerFooter alignWithMargins="0">
    <oddFooter>&amp;R13August2019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09"/>
  <sheetViews>
    <sheetView showGridLines="0" showZeros="0" tabSelected="1" zoomScale="120" zoomScaleNormal="120" workbookViewId="0">
      <selection activeCell="G3" sqref="G3"/>
    </sheetView>
  </sheetViews>
  <sheetFormatPr baseColWidth="10" defaultColWidth="10.7109375" defaultRowHeight="12" customHeight="1" x14ac:dyDescent="0.15"/>
  <cols>
    <col min="1" max="1" width="2.7109375" style="50" customWidth="1"/>
    <col min="2" max="3" width="1.7109375" style="37" customWidth="1"/>
    <col min="4" max="4" width="26.85546875" style="49" customWidth="1"/>
    <col min="5" max="5" width="1.7109375" style="49" customWidth="1"/>
    <col min="6" max="6" width="12.5703125" style="49" customWidth="1"/>
    <col min="7" max="7" width="12.5703125" style="37" customWidth="1"/>
    <col min="8" max="8" width="5.140625" style="37" customWidth="1"/>
    <col min="9" max="9" width="5.42578125" style="37" customWidth="1"/>
    <col min="10" max="10" width="4.7109375" style="33" customWidth="1"/>
    <col min="11" max="11" width="13.42578125" style="134" bestFit="1" customWidth="1"/>
    <col min="12" max="12" width="5.42578125" style="37" customWidth="1"/>
    <col min="13" max="13" width="3.5703125" style="37" customWidth="1"/>
    <col min="14" max="14" width="3.28515625" style="37" customWidth="1"/>
    <col min="15" max="15" width="17.85546875" style="36" bestFit="1" customWidth="1"/>
    <col min="16" max="21" width="10.7109375" style="37" customWidth="1"/>
    <col min="22" max="16384" width="10.7109375" style="37"/>
  </cols>
  <sheetData>
    <row r="1" spans="1:18" s="44" customFormat="1" ht="12" customHeight="1" x14ac:dyDescent="0.15">
      <c r="A1" s="248" t="s">
        <v>152</v>
      </c>
      <c r="B1" s="249"/>
      <c r="C1" s="249"/>
      <c r="D1" s="249"/>
      <c r="E1" s="249"/>
      <c r="F1" s="43"/>
      <c r="J1" s="45"/>
      <c r="K1" s="201"/>
      <c r="O1" s="4"/>
      <c r="P1" s="5"/>
      <c r="Q1" s="6"/>
    </row>
    <row r="2" spans="1:18" ht="12" customHeight="1" x14ac:dyDescent="0.15">
      <c r="A2" s="250"/>
      <c r="B2" s="250"/>
      <c r="C2" s="250"/>
      <c r="D2" s="250"/>
      <c r="E2" s="250"/>
      <c r="G2" s="7"/>
      <c r="K2" s="37"/>
      <c r="O2" s="245" t="s">
        <v>10</v>
      </c>
      <c r="P2" s="1"/>
      <c r="Q2" s="2"/>
    </row>
    <row r="3" spans="1:18" ht="13" x14ac:dyDescent="0.15">
      <c r="A3" s="250"/>
      <c r="B3" s="250"/>
      <c r="C3" s="250"/>
      <c r="D3" s="250"/>
      <c r="E3" s="250"/>
      <c r="G3" s="7" t="s">
        <v>141</v>
      </c>
      <c r="K3" s="37"/>
      <c r="O3" s="240"/>
      <c r="P3" s="257" t="s">
        <v>129</v>
      </c>
      <c r="Q3" s="241"/>
    </row>
    <row r="4" spans="1:18" ht="12" customHeight="1" x14ac:dyDescent="0.15">
      <c r="A4" s="250"/>
      <c r="B4" s="250"/>
      <c r="C4" s="250"/>
      <c r="D4" s="250"/>
      <c r="E4" s="250"/>
      <c r="G4" s="8"/>
      <c r="K4" s="37"/>
      <c r="O4" s="9"/>
      <c r="P4" s="1"/>
      <c r="Q4" s="2"/>
    </row>
    <row r="5" spans="1:18" ht="12" customHeight="1" x14ac:dyDescent="0.15">
      <c r="K5" s="37"/>
      <c r="O5" s="254"/>
      <c r="P5" s="256" t="s">
        <v>130</v>
      </c>
      <c r="Q5" s="255"/>
    </row>
    <row r="6" spans="1:18" ht="12" customHeight="1" x14ac:dyDescent="0.15">
      <c r="G6" s="7" t="s">
        <v>36</v>
      </c>
      <c r="K6" s="37"/>
      <c r="O6" s="263"/>
      <c r="P6" s="258"/>
      <c r="Q6" s="259"/>
    </row>
    <row r="7" spans="1:18" ht="12" customHeight="1" x14ac:dyDescent="0.15">
      <c r="A7" s="51" t="s">
        <v>44</v>
      </c>
      <c r="B7" s="52"/>
      <c r="C7" s="52"/>
      <c r="D7" s="53"/>
      <c r="E7" s="53"/>
      <c r="F7" s="53"/>
      <c r="G7" s="53"/>
      <c r="H7" s="54"/>
      <c r="I7" s="55"/>
      <c r="J7" s="55"/>
      <c r="K7" s="56" t="s">
        <v>35</v>
      </c>
      <c r="L7" s="7"/>
      <c r="M7" s="7"/>
      <c r="O7" s="263" t="s">
        <v>194</v>
      </c>
      <c r="P7" s="263"/>
      <c r="Q7" s="259"/>
    </row>
    <row r="8" spans="1:18" ht="12" customHeight="1" x14ac:dyDescent="0.15">
      <c r="A8" s="10"/>
      <c r="B8" s="11"/>
      <c r="C8" s="11"/>
      <c r="D8" s="57" t="s">
        <v>144</v>
      </c>
      <c r="E8" s="12"/>
      <c r="F8" s="12"/>
      <c r="G8" s="12"/>
      <c r="H8" s="13"/>
      <c r="I8" s="14"/>
      <c r="J8" s="11"/>
      <c r="K8" s="58"/>
      <c r="L8" s="59"/>
      <c r="M8" s="59"/>
      <c r="O8" s="266" t="s">
        <v>195</v>
      </c>
      <c r="P8" s="264"/>
      <c r="Q8" s="259"/>
    </row>
    <row r="9" spans="1:18" ht="12" customHeight="1" thickBot="1" x14ac:dyDescent="0.2">
      <c r="A9" s="37"/>
      <c r="D9" s="60"/>
      <c r="E9" s="60"/>
      <c r="F9" s="60"/>
      <c r="G9" s="60"/>
      <c r="H9" s="61"/>
      <c r="I9" s="62"/>
      <c r="J9" s="59"/>
      <c r="K9" s="63" t="s">
        <v>185</v>
      </c>
      <c r="L9" s="64"/>
      <c r="M9" s="64"/>
      <c r="O9" s="260"/>
      <c r="P9" s="261"/>
      <c r="Q9" s="262"/>
    </row>
    <row r="10" spans="1:18" ht="12" customHeight="1" x14ac:dyDescent="0.15">
      <c r="A10" s="50" t="s">
        <v>45</v>
      </c>
      <c r="B10" s="15"/>
      <c r="C10" s="15"/>
      <c r="D10" s="16"/>
      <c r="E10" s="17"/>
      <c r="F10" s="17"/>
      <c r="G10" s="17"/>
      <c r="H10" s="18"/>
      <c r="I10" s="18"/>
      <c r="J10" s="15" t="s">
        <v>6</v>
      </c>
      <c r="K10" s="65"/>
    </row>
    <row r="11" spans="1:18" ht="12" customHeight="1" x14ac:dyDescent="0.15">
      <c r="A11" s="10"/>
      <c r="B11" s="11"/>
      <c r="C11" s="11"/>
      <c r="D11" s="66"/>
      <c r="E11" s="19"/>
      <c r="F11" s="19"/>
      <c r="G11" s="19"/>
      <c r="H11" s="14"/>
      <c r="I11" s="14"/>
      <c r="J11" s="67" t="s">
        <v>34</v>
      </c>
      <c r="K11" s="65"/>
      <c r="Q11" s="243" t="s">
        <v>177</v>
      </c>
      <c r="R11" s="243"/>
    </row>
    <row r="12" spans="1:18" ht="12" customHeight="1" x14ac:dyDescent="0.15">
      <c r="A12" s="50" t="s">
        <v>47</v>
      </c>
      <c r="D12" s="64"/>
      <c r="E12" s="64"/>
      <c r="F12" s="64"/>
      <c r="G12" s="64"/>
      <c r="H12" s="68"/>
      <c r="I12" s="8" t="s">
        <v>12</v>
      </c>
      <c r="J12" s="69"/>
      <c r="K12" s="70"/>
      <c r="L12" s="59"/>
      <c r="M12" s="59"/>
      <c r="P12" s="36"/>
      <c r="Q12" s="243"/>
      <c r="R12" s="243"/>
    </row>
    <row r="13" spans="1:18" ht="12" customHeight="1" x14ac:dyDescent="0.15">
      <c r="A13" s="50" t="s">
        <v>190</v>
      </c>
      <c r="D13" s="64"/>
      <c r="E13" s="64"/>
      <c r="F13" s="64"/>
      <c r="G13" s="64"/>
      <c r="H13" s="71"/>
      <c r="I13" s="72" t="s">
        <v>49</v>
      </c>
      <c r="J13" s="73"/>
      <c r="K13" s="74" t="s">
        <v>50</v>
      </c>
      <c r="L13" s="8"/>
      <c r="M13" s="8"/>
      <c r="P13" s="7" t="s">
        <v>30</v>
      </c>
      <c r="Q13" s="7" t="s">
        <v>7</v>
      </c>
    </row>
    <row r="14" spans="1:18" ht="12" customHeight="1" x14ac:dyDescent="0.15">
      <c r="B14" s="75"/>
      <c r="C14" s="75"/>
      <c r="D14" s="76"/>
      <c r="E14" s="76"/>
      <c r="F14" s="76"/>
      <c r="G14" s="76"/>
      <c r="H14" s="77" t="s">
        <v>51</v>
      </c>
      <c r="I14" s="78" t="s">
        <v>52</v>
      </c>
      <c r="J14" s="78" t="s">
        <v>53</v>
      </c>
      <c r="K14" s="79"/>
      <c r="L14" s="8"/>
      <c r="M14" s="8"/>
      <c r="P14" s="7" t="s">
        <v>189</v>
      </c>
      <c r="Q14" s="7" t="s">
        <v>8</v>
      </c>
      <c r="R14" s="7" t="s">
        <v>106</v>
      </c>
    </row>
    <row r="15" spans="1:18" ht="12" customHeight="1" x14ac:dyDescent="0.15">
      <c r="A15" s="80">
        <v>1</v>
      </c>
      <c r="B15" s="20"/>
      <c r="C15" s="21"/>
      <c r="D15" s="81">
        <f>D11</f>
        <v>0</v>
      </c>
      <c r="E15" s="82"/>
      <c r="F15" s="82"/>
      <c r="G15" s="82"/>
      <c r="H15" s="58"/>
      <c r="I15" s="58"/>
      <c r="J15" s="58"/>
      <c r="K15" s="83">
        <f>(IF(R15&gt;9, (P15*H15),0)+IF(R15&lt;=9, (P15*(I15+J15)),0))</f>
        <v>0</v>
      </c>
      <c r="L15" s="28"/>
      <c r="M15" s="28"/>
      <c r="N15" s="37" t="s">
        <v>14</v>
      </c>
      <c r="O15" s="81">
        <f>D11</f>
        <v>0</v>
      </c>
      <c r="P15" s="226">
        <f>Q15/R15</f>
        <v>0</v>
      </c>
      <c r="Q15" s="84"/>
      <c r="R15" s="85">
        <v>9</v>
      </c>
    </row>
    <row r="16" spans="1:18" ht="12" customHeight="1" x14ac:dyDescent="0.15">
      <c r="A16" s="80">
        <v>2</v>
      </c>
      <c r="B16" s="20"/>
      <c r="C16" s="21"/>
      <c r="D16" s="86"/>
      <c r="E16" s="82"/>
      <c r="F16" s="82"/>
      <c r="G16" s="82"/>
      <c r="H16" s="58"/>
      <c r="I16" s="58"/>
      <c r="J16" s="58"/>
      <c r="K16" s="83">
        <f t="shared" ref="K16:K24" si="0">(IF(R16&gt;9, (P16*H16),0)+IF(R16&lt;=9, (P16*(I16+J16)),0))</f>
        <v>0</v>
      </c>
      <c r="L16" s="28"/>
      <c r="M16" s="28"/>
      <c r="N16" s="37" t="s">
        <v>15</v>
      </c>
      <c r="O16" s="81">
        <f>D16</f>
        <v>0</v>
      </c>
      <c r="P16" s="226">
        <f>Q16/R16</f>
        <v>0</v>
      </c>
      <c r="Q16" s="84"/>
      <c r="R16" s="85">
        <v>9</v>
      </c>
    </row>
    <row r="17" spans="1:18" ht="12" customHeight="1" x14ac:dyDescent="0.15">
      <c r="A17" s="80">
        <v>3</v>
      </c>
      <c r="B17" s="21"/>
      <c r="C17" s="21"/>
      <c r="D17" s="86"/>
      <c r="E17" s="82"/>
      <c r="F17" s="82"/>
      <c r="G17" s="82"/>
      <c r="H17" s="58"/>
      <c r="I17" s="58"/>
      <c r="J17" s="58"/>
      <c r="K17" s="83">
        <f t="shared" si="0"/>
        <v>0</v>
      </c>
      <c r="L17" s="28"/>
      <c r="M17" s="28"/>
      <c r="N17" s="37" t="s">
        <v>15</v>
      </c>
      <c r="O17" s="81">
        <f>D17</f>
        <v>0</v>
      </c>
      <c r="P17" s="226">
        <f>Q17/R17</f>
        <v>0</v>
      </c>
      <c r="Q17" s="84"/>
      <c r="R17" s="85">
        <v>9</v>
      </c>
    </row>
    <row r="18" spans="1:18" ht="12" customHeight="1" x14ac:dyDescent="0.15">
      <c r="A18" s="80">
        <v>4</v>
      </c>
      <c r="B18" s="21"/>
      <c r="C18" s="21"/>
      <c r="D18" s="86"/>
      <c r="E18" s="82"/>
      <c r="F18" s="82"/>
      <c r="G18" s="87"/>
      <c r="H18" s="58"/>
      <c r="I18" s="58"/>
      <c r="J18" s="58"/>
      <c r="K18" s="83">
        <f t="shared" si="0"/>
        <v>0</v>
      </c>
      <c r="L18" s="28"/>
      <c r="M18" s="28"/>
      <c r="N18" s="37" t="s">
        <v>15</v>
      </c>
      <c r="O18" s="81">
        <f t="shared" ref="O18:O24" si="1">D18</f>
        <v>0</v>
      </c>
      <c r="P18" s="226">
        <f t="shared" ref="P18:P24" si="2">Q18/R18</f>
        <v>0</v>
      </c>
      <c r="Q18" s="84"/>
      <c r="R18" s="85">
        <v>9</v>
      </c>
    </row>
    <row r="19" spans="1:18" ht="12" customHeight="1" x14ac:dyDescent="0.15">
      <c r="A19" s="80">
        <v>5</v>
      </c>
      <c r="B19" s="21"/>
      <c r="C19" s="21"/>
      <c r="D19" s="86"/>
      <c r="E19" s="82"/>
      <c r="F19" s="82"/>
      <c r="G19" s="88"/>
      <c r="H19" s="58"/>
      <c r="I19" s="58"/>
      <c r="J19" s="58"/>
      <c r="K19" s="83">
        <f t="shared" si="0"/>
        <v>0</v>
      </c>
      <c r="L19" s="28"/>
      <c r="M19" s="28"/>
      <c r="N19" s="37" t="s">
        <v>15</v>
      </c>
      <c r="O19" s="81">
        <f t="shared" si="1"/>
        <v>0</v>
      </c>
      <c r="P19" s="226">
        <f t="shared" si="2"/>
        <v>0</v>
      </c>
      <c r="Q19" s="84"/>
      <c r="R19" s="85">
        <v>9</v>
      </c>
    </row>
    <row r="20" spans="1:18" ht="12" customHeight="1" x14ac:dyDescent="0.15">
      <c r="A20" s="80">
        <v>6</v>
      </c>
      <c r="B20" s="21"/>
      <c r="C20" s="21"/>
      <c r="D20" s="86"/>
      <c r="E20" s="82"/>
      <c r="F20" s="82"/>
      <c r="G20" s="88"/>
      <c r="H20" s="58"/>
      <c r="I20" s="58"/>
      <c r="J20" s="58"/>
      <c r="K20" s="83">
        <f t="shared" si="0"/>
        <v>0</v>
      </c>
      <c r="L20" s="28"/>
      <c r="M20" s="28"/>
      <c r="N20" s="37" t="s">
        <v>15</v>
      </c>
      <c r="O20" s="81">
        <f t="shared" si="1"/>
        <v>0</v>
      </c>
      <c r="P20" s="226">
        <f t="shared" si="2"/>
        <v>0</v>
      </c>
      <c r="Q20" s="84"/>
      <c r="R20" s="85">
        <v>9</v>
      </c>
    </row>
    <row r="21" spans="1:18" ht="12" customHeight="1" x14ac:dyDescent="0.15">
      <c r="A21" s="80">
        <v>7</v>
      </c>
      <c r="B21" s="21"/>
      <c r="C21" s="21"/>
      <c r="D21" s="86"/>
      <c r="E21" s="82"/>
      <c r="F21" s="82"/>
      <c r="G21" s="88"/>
      <c r="H21" s="58"/>
      <c r="I21" s="58"/>
      <c r="J21" s="58"/>
      <c r="K21" s="83">
        <f t="shared" si="0"/>
        <v>0</v>
      </c>
      <c r="L21" s="28"/>
      <c r="M21" s="28"/>
      <c r="N21" s="37" t="s">
        <v>15</v>
      </c>
      <c r="O21" s="81">
        <f t="shared" si="1"/>
        <v>0</v>
      </c>
      <c r="P21" s="226">
        <f t="shared" si="2"/>
        <v>0</v>
      </c>
      <c r="Q21" s="84"/>
      <c r="R21" s="85">
        <v>9</v>
      </c>
    </row>
    <row r="22" spans="1:18" ht="12" customHeight="1" x14ac:dyDescent="0.15">
      <c r="A22" s="80">
        <v>8</v>
      </c>
      <c r="B22" s="21"/>
      <c r="C22" s="21"/>
      <c r="D22" s="86"/>
      <c r="E22" s="82"/>
      <c r="F22" s="82"/>
      <c r="G22" s="88"/>
      <c r="H22" s="58"/>
      <c r="I22" s="58"/>
      <c r="J22" s="58"/>
      <c r="K22" s="83">
        <f t="shared" si="0"/>
        <v>0</v>
      </c>
      <c r="L22" s="28"/>
      <c r="M22" s="28"/>
      <c r="N22" s="37" t="s">
        <v>15</v>
      </c>
      <c r="O22" s="81">
        <f t="shared" si="1"/>
        <v>0</v>
      </c>
      <c r="P22" s="226">
        <f t="shared" si="2"/>
        <v>0</v>
      </c>
      <c r="Q22" s="84"/>
      <c r="R22" s="85">
        <v>9</v>
      </c>
    </row>
    <row r="23" spans="1:18" ht="12" customHeight="1" x14ac:dyDescent="0.15">
      <c r="A23" s="80">
        <v>9</v>
      </c>
      <c r="B23" s="21"/>
      <c r="C23" s="21"/>
      <c r="D23" s="86"/>
      <c r="E23" s="82"/>
      <c r="F23" s="82"/>
      <c r="G23" s="88"/>
      <c r="H23" s="58"/>
      <c r="I23" s="58"/>
      <c r="J23" s="58"/>
      <c r="K23" s="83">
        <f t="shared" si="0"/>
        <v>0</v>
      </c>
      <c r="L23" s="28"/>
      <c r="M23" s="28"/>
      <c r="N23" s="37" t="s">
        <v>15</v>
      </c>
      <c r="O23" s="81">
        <f t="shared" si="1"/>
        <v>0</v>
      </c>
      <c r="P23" s="226">
        <f t="shared" si="2"/>
        <v>0</v>
      </c>
      <c r="Q23" s="84"/>
      <c r="R23" s="85">
        <v>9</v>
      </c>
    </row>
    <row r="24" spans="1:18" ht="12" customHeight="1" x14ac:dyDescent="0.15">
      <c r="A24" s="80">
        <v>10</v>
      </c>
      <c r="B24" s="21"/>
      <c r="C24" s="21"/>
      <c r="D24" s="86"/>
      <c r="E24" s="82"/>
      <c r="F24" s="82"/>
      <c r="G24" s="88"/>
      <c r="H24" s="58"/>
      <c r="I24" s="58"/>
      <c r="J24" s="58"/>
      <c r="K24" s="83">
        <f t="shared" si="0"/>
        <v>0</v>
      </c>
      <c r="L24" s="28"/>
      <c r="M24" s="28"/>
      <c r="N24" s="37" t="s">
        <v>15</v>
      </c>
      <c r="O24" s="81">
        <f t="shared" si="1"/>
        <v>0</v>
      </c>
      <c r="P24" s="226">
        <f t="shared" si="2"/>
        <v>0</v>
      </c>
      <c r="Q24" s="84"/>
      <c r="R24" s="85">
        <v>9</v>
      </c>
    </row>
    <row r="25" spans="1:18" ht="12" customHeight="1" x14ac:dyDescent="0.15">
      <c r="A25" s="80"/>
      <c r="B25" s="21"/>
      <c r="C25" s="21"/>
      <c r="D25" s="22" t="s">
        <v>43</v>
      </c>
      <c r="E25" s="82"/>
      <c r="F25" s="82"/>
      <c r="G25" s="88"/>
      <c r="H25" s="58"/>
      <c r="I25" s="217"/>
      <c r="J25" s="217"/>
      <c r="K25" s="83">
        <f>((H25)*P25)</f>
        <v>0</v>
      </c>
      <c r="L25" s="28"/>
      <c r="M25" s="28"/>
      <c r="O25" s="22" t="s">
        <v>31</v>
      </c>
      <c r="P25" s="226">
        <f t="shared" ref="P25:P32" si="3">Q25/12</f>
        <v>0</v>
      </c>
      <c r="Q25" s="84"/>
      <c r="R25" s="90"/>
    </row>
    <row r="26" spans="1:18" ht="12" customHeight="1" x14ac:dyDescent="0.15">
      <c r="A26" s="80"/>
      <c r="B26" s="21"/>
      <c r="C26" s="21"/>
      <c r="D26" s="22" t="s">
        <v>43</v>
      </c>
      <c r="E26" s="82"/>
      <c r="F26" s="82"/>
      <c r="G26" s="91"/>
      <c r="H26" s="58"/>
      <c r="I26" s="217"/>
      <c r="J26" s="217"/>
      <c r="K26" s="83">
        <f>((H26)*P26)</f>
        <v>0</v>
      </c>
      <c r="L26" s="28"/>
      <c r="M26" s="28"/>
      <c r="O26" s="22" t="s">
        <v>31</v>
      </c>
      <c r="P26" s="226">
        <f t="shared" si="3"/>
        <v>0</v>
      </c>
      <c r="Q26" s="84"/>
      <c r="R26" s="90"/>
    </row>
    <row r="27" spans="1:18" ht="12" customHeight="1" x14ac:dyDescent="0.15">
      <c r="A27" s="80"/>
      <c r="B27" s="21"/>
      <c r="C27" s="21"/>
      <c r="D27" s="22" t="s">
        <v>43</v>
      </c>
      <c r="E27" s="82"/>
      <c r="F27" s="82"/>
      <c r="G27" s="88"/>
      <c r="H27" s="58"/>
      <c r="I27" s="217"/>
      <c r="J27" s="217"/>
      <c r="K27" s="83">
        <f>((H27)*P27)</f>
        <v>0</v>
      </c>
      <c r="L27" s="28"/>
      <c r="M27" s="28"/>
      <c r="O27" s="22" t="s">
        <v>31</v>
      </c>
      <c r="P27" s="226">
        <f>Q27/12</f>
        <v>0</v>
      </c>
      <c r="Q27" s="84"/>
      <c r="R27" s="90"/>
    </row>
    <row r="28" spans="1:18" ht="12" customHeight="1" thickBot="1" x14ac:dyDescent="0.2">
      <c r="A28" s="80"/>
      <c r="B28" s="21"/>
      <c r="C28" s="21"/>
      <c r="D28" s="22" t="s">
        <v>43</v>
      </c>
      <c r="E28" s="82"/>
      <c r="F28" s="82"/>
      <c r="G28" s="88"/>
      <c r="H28" s="58"/>
      <c r="I28" s="217"/>
      <c r="J28" s="217"/>
      <c r="K28" s="83">
        <f>((H28)*P28)</f>
        <v>0</v>
      </c>
      <c r="L28" s="28"/>
      <c r="M28" s="28"/>
      <c r="O28" s="22" t="s">
        <v>31</v>
      </c>
      <c r="P28" s="226">
        <f>Q28/12</f>
        <v>0</v>
      </c>
      <c r="Q28" s="84"/>
      <c r="R28" s="90"/>
    </row>
    <row r="29" spans="1:18" ht="12" customHeight="1" thickBot="1" x14ac:dyDescent="0.2">
      <c r="A29" s="92">
        <v>11</v>
      </c>
      <c r="B29" s="23"/>
      <c r="C29" s="52" t="s">
        <v>56</v>
      </c>
      <c r="D29" s="93"/>
      <c r="E29" s="93"/>
      <c r="F29" s="93"/>
      <c r="G29" s="93"/>
      <c r="H29" s="58"/>
      <c r="I29" s="217"/>
      <c r="J29" s="217"/>
      <c r="K29" s="83">
        <f>P30*H29</f>
        <v>0</v>
      </c>
      <c r="L29" s="28"/>
      <c r="M29" s="28"/>
      <c r="O29" s="230" t="s">
        <v>54</v>
      </c>
      <c r="P29" s="226">
        <f t="shared" si="3"/>
        <v>0</v>
      </c>
      <c r="Q29" s="84"/>
      <c r="R29" s="90"/>
    </row>
    <row r="30" spans="1:18" ht="12" customHeight="1" x14ac:dyDescent="0.15">
      <c r="A30" s="80">
        <v>12</v>
      </c>
      <c r="B30" s="60" t="s">
        <v>57</v>
      </c>
      <c r="C30" s="24"/>
      <c r="D30" s="93" t="s">
        <v>187</v>
      </c>
      <c r="E30" s="93"/>
      <c r="F30" s="93"/>
      <c r="G30" s="93"/>
      <c r="H30" s="94">
        <f>SUM(H15:H29)</f>
        <v>0</v>
      </c>
      <c r="I30" s="94">
        <f>SUM(I15:I29)</f>
        <v>0</v>
      </c>
      <c r="J30" s="94">
        <f>SUM(J15:J29)</f>
        <v>0</v>
      </c>
      <c r="K30" s="83">
        <f>SUM(K15:K29)</f>
        <v>0</v>
      </c>
      <c r="L30" s="33"/>
      <c r="M30" s="33"/>
      <c r="O30" s="230" t="s">
        <v>180</v>
      </c>
      <c r="P30" s="226">
        <f t="shared" si="3"/>
        <v>0</v>
      </c>
      <c r="Q30" s="84"/>
      <c r="R30" s="90"/>
    </row>
    <row r="31" spans="1:18" ht="12" customHeight="1" thickBot="1" x14ac:dyDescent="0.2">
      <c r="A31" s="92" t="s">
        <v>58</v>
      </c>
      <c r="B31" s="52" t="s">
        <v>59</v>
      </c>
      <c r="C31" s="52"/>
      <c r="D31" s="93"/>
      <c r="E31" s="93"/>
      <c r="F31" s="93"/>
      <c r="G31" s="93"/>
      <c r="H31" s="218"/>
      <c r="I31" s="95"/>
      <c r="J31" s="95"/>
      <c r="K31" s="95"/>
      <c r="L31" s="33"/>
      <c r="M31" s="33"/>
      <c r="O31" s="230" t="s">
        <v>181</v>
      </c>
      <c r="P31" s="226">
        <f t="shared" si="3"/>
        <v>0</v>
      </c>
      <c r="Q31" s="84"/>
      <c r="R31" s="90"/>
    </row>
    <row r="32" spans="1:18" ht="12" customHeight="1" thickBot="1" x14ac:dyDescent="0.2">
      <c r="A32" s="92" t="s">
        <v>5</v>
      </c>
      <c r="B32" s="25"/>
      <c r="C32" s="52" t="s">
        <v>178</v>
      </c>
      <c r="D32" s="96"/>
      <c r="E32" s="93"/>
      <c r="F32" s="93"/>
      <c r="G32" s="93"/>
      <c r="H32" s="58"/>
      <c r="I32" s="89"/>
      <c r="J32" s="89"/>
      <c r="K32" s="83">
        <f>(P30*H32)*B32</f>
        <v>0</v>
      </c>
      <c r="L32" s="28"/>
      <c r="M32" s="28"/>
      <c r="O32" s="230" t="s">
        <v>183</v>
      </c>
      <c r="P32" s="226">
        <f t="shared" si="3"/>
        <v>0</v>
      </c>
      <c r="Q32" s="84"/>
      <c r="R32" s="90"/>
    </row>
    <row r="33" spans="1:18" ht="12" customHeight="1" thickBot="1" x14ac:dyDescent="0.2">
      <c r="A33" s="92" t="s">
        <v>62</v>
      </c>
      <c r="B33" s="26"/>
      <c r="C33" s="52" t="s">
        <v>179</v>
      </c>
      <c r="D33" s="64"/>
      <c r="E33" s="93"/>
      <c r="F33" s="55"/>
      <c r="G33" s="55"/>
      <c r="H33" s="58"/>
      <c r="I33" s="89"/>
      <c r="J33" s="89"/>
      <c r="K33" s="83">
        <f>(P31*H33)*B33</f>
        <v>0</v>
      </c>
      <c r="L33" s="28"/>
      <c r="M33" s="28"/>
    </row>
    <row r="34" spans="1:18" ht="12" customHeight="1" thickBot="1" x14ac:dyDescent="0.2">
      <c r="A34" s="92" t="s">
        <v>63</v>
      </c>
      <c r="B34" s="26"/>
      <c r="C34" s="52" t="s">
        <v>64</v>
      </c>
      <c r="D34" s="93"/>
      <c r="E34" s="93"/>
      <c r="F34" s="97">
        <f>Q29/12</f>
        <v>0</v>
      </c>
      <c r="G34" s="27" t="s">
        <v>9</v>
      </c>
      <c r="H34" s="58"/>
      <c r="I34" s="227"/>
      <c r="J34" s="227"/>
      <c r="K34" s="83">
        <f>B34*F34*H34</f>
        <v>0</v>
      </c>
      <c r="L34" s="28"/>
      <c r="M34" s="28"/>
    </row>
    <row r="35" spans="1:18" ht="12" customHeight="1" thickBot="1" x14ac:dyDescent="0.2">
      <c r="A35" s="92" t="s">
        <v>65</v>
      </c>
      <c r="B35" s="26"/>
      <c r="C35" s="52" t="s">
        <v>191</v>
      </c>
      <c r="D35" s="93"/>
      <c r="E35" s="93"/>
      <c r="F35" s="97">
        <f>Q29/12</f>
        <v>0</v>
      </c>
      <c r="G35" s="27" t="s">
        <v>9</v>
      </c>
      <c r="H35" s="227"/>
      <c r="I35" s="227"/>
      <c r="J35" s="58"/>
      <c r="K35" s="83">
        <f>B35*F35*J35</f>
        <v>0</v>
      </c>
      <c r="L35" s="28"/>
      <c r="M35" s="28"/>
    </row>
    <row r="36" spans="1:18" ht="12" customHeight="1" thickBot="1" x14ac:dyDescent="0.2">
      <c r="A36" s="92" t="s">
        <v>67</v>
      </c>
      <c r="B36" s="25"/>
      <c r="C36" s="52" t="s">
        <v>66</v>
      </c>
      <c r="D36" s="93"/>
      <c r="E36" s="93"/>
      <c r="F36" s="96"/>
      <c r="G36" s="93"/>
      <c r="H36" s="58"/>
      <c r="I36" s="98" t="s">
        <v>32</v>
      </c>
      <c r="J36" s="98">
        <v>0</v>
      </c>
      <c r="K36" s="83">
        <f>B36*(Rates!B22*Rates!B23)*H36</f>
        <v>0</v>
      </c>
      <c r="L36" s="28"/>
      <c r="M36" s="28"/>
      <c r="O36" s="28"/>
      <c r="P36" s="29" t="s">
        <v>61</v>
      </c>
      <c r="Q36" s="8"/>
    </row>
    <row r="37" spans="1:18" ht="12" customHeight="1" thickBot="1" x14ac:dyDescent="0.2">
      <c r="A37" s="92" t="s">
        <v>55</v>
      </c>
      <c r="B37" s="25"/>
      <c r="C37" s="52" t="s">
        <v>163</v>
      </c>
      <c r="D37" s="93"/>
      <c r="E37" s="93"/>
      <c r="F37" s="64"/>
      <c r="G37" s="93"/>
      <c r="H37" s="58"/>
      <c r="I37" s="98" t="s">
        <v>32</v>
      </c>
      <c r="J37" s="98"/>
      <c r="K37" s="83">
        <f>B37*(Rates!B22*Rates!B23)*H37</f>
        <v>0</v>
      </c>
      <c r="L37" s="28"/>
      <c r="M37" s="28"/>
      <c r="N37" s="37" t="s">
        <v>14</v>
      </c>
      <c r="O37" s="192">
        <f>D11</f>
        <v>0</v>
      </c>
      <c r="P37" s="83">
        <f>IF(R15&gt;9, (H15*Rates!B13+P15*H15*Rates!B4), ((I15*P15)*Rates!B4)+(I15*Rates!B12)+((J15*P15)*Rates!B4))</f>
        <v>0</v>
      </c>
      <c r="R37" s="99"/>
    </row>
    <row r="38" spans="1:18" ht="12" customHeight="1" thickBot="1" x14ac:dyDescent="0.2">
      <c r="A38" s="92" t="s">
        <v>164</v>
      </c>
      <c r="B38" s="25"/>
      <c r="C38" s="52" t="s">
        <v>182</v>
      </c>
      <c r="D38" s="93"/>
      <c r="E38" s="93"/>
      <c r="F38" s="93"/>
      <c r="G38" s="93"/>
      <c r="H38" s="58"/>
      <c r="I38" s="98" t="s">
        <v>13</v>
      </c>
      <c r="J38" s="98"/>
      <c r="K38" s="83">
        <f>Q32/12*B38*H38</f>
        <v>0</v>
      </c>
      <c r="L38" s="28"/>
      <c r="M38" s="28"/>
      <c r="N38" s="37" t="s">
        <v>15</v>
      </c>
      <c r="O38" s="192">
        <f>D16</f>
        <v>0</v>
      </c>
      <c r="P38" s="83">
        <f>IF(R16&gt;9, (H16*Rates!B13+P16*H16*Rates!B4), ((I16*P16)*Rates!B4)+(I16*Rates!B12)+((J16*P16)*Rates!B4))</f>
        <v>0</v>
      </c>
      <c r="R38" s="99"/>
    </row>
    <row r="39" spans="1:18" ht="12" customHeight="1" x14ac:dyDescent="0.15">
      <c r="A39" s="92"/>
      <c r="B39" s="37" t="s">
        <v>68</v>
      </c>
      <c r="C39" s="52"/>
      <c r="D39" s="93"/>
      <c r="E39" s="93"/>
      <c r="F39" s="93"/>
      <c r="G39" s="93"/>
      <c r="H39" s="101"/>
      <c r="I39" s="100"/>
      <c r="J39" s="52"/>
      <c r="K39" s="83">
        <f>SUM(K30:K38)</f>
        <v>0</v>
      </c>
      <c r="L39" s="33"/>
      <c r="M39" s="33"/>
      <c r="N39" s="37" t="s">
        <v>15</v>
      </c>
      <c r="O39" s="192">
        <f t="shared" ref="O39:O46" si="4">D17</f>
        <v>0</v>
      </c>
      <c r="P39" s="83">
        <f>IF(R17&gt;9, (H17*Rates!B13+P17*H17*Rates!B4), ((I17*P17)*Rates!B4)+(I17*Rates!B12)+((J17*P17)*Rates!B4))</f>
        <v>0</v>
      </c>
      <c r="R39" s="99"/>
    </row>
    <row r="40" spans="1:18" ht="12" customHeight="1" x14ac:dyDescent="0.15">
      <c r="A40" s="92" t="s">
        <v>69</v>
      </c>
      <c r="B40" s="52" t="s">
        <v>70</v>
      </c>
      <c r="C40" s="52"/>
      <c r="D40" s="53"/>
      <c r="E40" s="53"/>
      <c r="F40" s="31"/>
      <c r="G40" s="31"/>
      <c r="H40" s="52"/>
      <c r="I40" s="100"/>
      <c r="J40" s="52"/>
      <c r="K40" s="83">
        <f>P58</f>
        <v>0</v>
      </c>
      <c r="L40" s="28"/>
      <c r="M40" s="28"/>
      <c r="N40" s="37" t="s">
        <v>15</v>
      </c>
      <c r="O40" s="192">
        <f t="shared" si="4"/>
        <v>0</v>
      </c>
      <c r="P40" s="83">
        <f>IF(R18&gt;9, (H18*Rates!B13+P18*H18*Rates!B4), ((I18*P18)*Rates!B4)+(I18*Rates!B12)+((J18*P18)*Rates!B4))</f>
        <v>0</v>
      </c>
      <c r="R40" s="99"/>
    </row>
    <row r="41" spans="1:18" ht="12" customHeight="1" x14ac:dyDescent="0.15">
      <c r="A41" s="102"/>
      <c r="B41" s="103" t="s">
        <v>71</v>
      </c>
      <c r="C41" s="104"/>
      <c r="D41" s="105"/>
      <c r="E41" s="105"/>
      <c r="F41" s="105"/>
      <c r="G41" s="105"/>
      <c r="H41" s="104"/>
      <c r="I41" s="104"/>
      <c r="J41" s="104"/>
      <c r="K41" s="83">
        <f>SUM(K39:K40)</f>
        <v>0</v>
      </c>
      <c r="L41" s="33"/>
      <c r="M41" s="33"/>
      <c r="N41" s="37" t="s">
        <v>15</v>
      </c>
      <c r="O41" s="192">
        <f t="shared" si="4"/>
        <v>0</v>
      </c>
      <c r="P41" s="83">
        <f>IF(R19&gt;9, (H19*Rates!B13+P19*H19*Rates!B4), ((I19*P19)*Rates!B4)+(I19*Rates!B12)+((J19*P19)*Rates!B4))</f>
        <v>0</v>
      </c>
      <c r="R41" s="99"/>
    </row>
    <row r="42" spans="1:18" ht="12" customHeight="1" x14ac:dyDescent="0.15">
      <c r="A42" s="50" t="s">
        <v>72</v>
      </c>
      <c r="B42" s="37" t="s">
        <v>73</v>
      </c>
      <c r="D42" s="60"/>
      <c r="E42" s="60"/>
      <c r="F42" s="60"/>
      <c r="G42" s="60"/>
      <c r="I42" s="106"/>
      <c r="J42" s="37"/>
      <c r="K42" s="95"/>
      <c r="L42" s="33"/>
      <c r="M42" s="33"/>
      <c r="N42" s="37" t="s">
        <v>15</v>
      </c>
      <c r="O42" s="192">
        <f t="shared" si="4"/>
        <v>0</v>
      </c>
      <c r="P42" s="83">
        <f>IF(R20&gt;9, (H20*Rates!B13+P20*H20*Rates!B4), ((I20*P20)*Rates!B4)+(I20*Rates!B12)+((J20*P20)*Rates!B4))</f>
        <v>0</v>
      </c>
      <c r="R42" s="99"/>
    </row>
    <row r="43" spans="1:18" ht="12" customHeight="1" x14ac:dyDescent="0.15">
      <c r="A43" s="32"/>
      <c r="B43" s="15"/>
      <c r="C43" s="15"/>
      <c r="D43" s="17" t="s">
        <v>2</v>
      </c>
      <c r="E43" s="17"/>
      <c r="F43" s="17"/>
      <c r="G43" s="17" t="s">
        <v>3</v>
      </c>
      <c r="H43" s="15"/>
      <c r="I43" s="18"/>
      <c r="J43" s="15"/>
      <c r="K43" s="95"/>
      <c r="L43" s="33"/>
      <c r="M43" s="33"/>
      <c r="N43" s="37" t="s">
        <v>15</v>
      </c>
      <c r="O43" s="192">
        <f t="shared" si="4"/>
        <v>0</v>
      </c>
      <c r="P43" s="83">
        <f>IF(R21&gt;9, (H21*Rates!B13+P21*H21*Rates!B4), ((I21*P21)*Rates!B4)+(I21*Rates!B12)+((J21*P21)*Rates!B4))</f>
        <v>0</v>
      </c>
      <c r="R43" s="99"/>
    </row>
    <row r="44" spans="1:18" ht="12" customHeight="1" x14ac:dyDescent="0.15">
      <c r="A44" s="32"/>
      <c r="B44" s="15"/>
      <c r="C44" s="15"/>
      <c r="D44" s="85"/>
      <c r="E44" s="17"/>
      <c r="F44" s="37"/>
      <c r="G44" s="84"/>
      <c r="H44" s="107"/>
      <c r="I44" s="18"/>
      <c r="J44" s="15"/>
      <c r="K44" s="95"/>
      <c r="L44" s="33"/>
      <c r="M44" s="33"/>
      <c r="N44" s="37" t="s">
        <v>15</v>
      </c>
      <c r="O44" s="192">
        <f t="shared" si="4"/>
        <v>0</v>
      </c>
      <c r="P44" s="83">
        <f>IF(R22&gt;9, (H22*Rates!B13+P22*H22*Rates!B4), ((I22*P22)*Rates!B4)+(I22*Rates!B12)+((J22*P22)*Rates!B4))</f>
        <v>0</v>
      </c>
      <c r="R44" s="99"/>
    </row>
    <row r="45" spans="1:18" ht="12" customHeight="1" x14ac:dyDescent="0.15">
      <c r="A45" s="32"/>
      <c r="B45" s="15"/>
      <c r="C45" s="15"/>
      <c r="D45" s="85"/>
      <c r="E45" s="30"/>
      <c r="F45" s="30"/>
      <c r="G45" s="84"/>
      <c r="H45" s="17"/>
      <c r="I45" s="17"/>
      <c r="J45" s="17"/>
      <c r="K45" s="95"/>
      <c r="L45" s="33"/>
      <c r="M45" s="33"/>
      <c r="N45" s="37" t="s">
        <v>15</v>
      </c>
      <c r="O45" s="192">
        <f t="shared" si="4"/>
        <v>0</v>
      </c>
      <c r="P45" s="83">
        <f>IF(R23&gt;9, (H23*Rates!B13+P23*H23*Rates!B4), ((I23*P23)*Rates!B4)+(I23*Rates!B12)+((J23*P23)*Rates!B4))</f>
        <v>0</v>
      </c>
      <c r="R45" s="99"/>
    </row>
    <row r="46" spans="1:18" ht="12" customHeight="1" x14ac:dyDescent="0.15">
      <c r="A46" s="32"/>
      <c r="B46" s="15"/>
      <c r="C46" s="15"/>
      <c r="D46" s="85"/>
      <c r="E46" s="30"/>
      <c r="F46" s="30"/>
      <c r="G46" s="84"/>
      <c r="H46" s="17"/>
      <c r="I46" s="17"/>
      <c r="J46" s="17"/>
      <c r="K46" s="95"/>
      <c r="L46" s="33"/>
      <c r="M46" s="33"/>
      <c r="N46" s="37" t="s">
        <v>15</v>
      </c>
      <c r="O46" s="192">
        <f t="shared" si="4"/>
        <v>0</v>
      </c>
      <c r="P46" s="83">
        <f>IF(R24&gt;9, (H24*Rates!B13+P24*H24*Rates!B4), ((I24*P24)*Rates!B4)+(I24*Rates!B12)+((J24*P24)*Rates!B4))</f>
        <v>0</v>
      </c>
    </row>
    <row r="47" spans="1:18" ht="12" customHeight="1" x14ac:dyDescent="0.15">
      <c r="A47" s="32"/>
      <c r="B47" s="15"/>
      <c r="C47" s="15"/>
      <c r="D47" s="85"/>
      <c r="E47" s="17"/>
      <c r="F47" s="17"/>
      <c r="G47" s="84"/>
      <c r="H47" s="17"/>
      <c r="I47" s="17"/>
      <c r="J47" s="17"/>
      <c r="K47" s="95"/>
      <c r="L47" s="33"/>
      <c r="M47" s="33"/>
      <c r="O47" s="230" t="str">
        <f>O25</f>
        <v>PostDocs W/Benefit</v>
      </c>
      <c r="P47" s="83">
        <f>(P25*H25)*Rates!B4+(H25*Rates!B13)</f>
        <v>0</v>
      </c>
      <c r="Q47" s="33">
        <f>SUM(Q37:Q46)</f>
        <v>0</v>
      </c>
    </row>
    <row r="48" spans="1:18" ht="12" customHeight="1" x14ac:dyDescent="0.15">
      <c r="A48" s="108"/>
      <c r="B48" s="109" t="s">
        <v>74</v>
      </c>
      <c r="C48" s="75"/>
      <c r="D48" s="110"/>
      <c r="E48" s="110"/>
      <c r="F48" s="110"/>
      <c r="G48" s="34"/>
      <c r="H48" s="110"/>
      <c r="I48" s="110"/>
      <c r="J48" s="110"/>
      <c r="K48" s="97">
        <f>G44+G45+G46+G47</f>
        <v>0</v>
      </c>
      <c r="L48" s="28"/>
      <c r="M48" s="28"/>
      <c r="O48" s="230" t="str">
        <f>O26</f>
        <v>PostDocs W/Benefit</v>
      </c>
      <c r="P48" s="83">
        <f>(P26*H26)*Rates!B4+(H26*Rates!B13)</f>
        <v>0</v>
      </c>
    </row>
    <row r="49" spans="1:16" ht="12" customHeight="1" x14ac:dyDescent="0.15">
      <c r="A49" s="102" t="s">
        <v>75</v>
      </c>
      <c r="B49" s="104" t="s">
        <v>76</v>
      </c>
      <c r="C49" s="104"/>
      <c r="D49" s="96"/>
      <c r="E49" s="96"/>
      <c r="F49" s="96" t="s">
        <v>175</v>
      </c>
      <c r="G49" s="105"/>
      <c r="H49" s="105"/>
      <c r="I49" s="75"/>
      <c r="J49" s="104"/>
      <c r="K49" s="111"/>
      <c r="L49" s="28"/>
      <c r="M49" s="28"/>
      <c r="O49" s="230" t="str">
        <f>O27</f>
        <v>PostDocs W/Benefit</v>
      </c>
      <c r="P49" s="83">
        <f>(P27*H27)*Rates!B4+(H27*Rates!B13)</f>
        <v>0</v>
      </c>
    </row>
    <row r="50" spans="1:16" ht="12" customHeight="1" x14ac:dyDescent="0.15">
      <c r="D50" s="64"/>
      <c r="E50" s="64"/>
      <c r="F50" s="76" t="s">
        <v>77</v>
      </c>
      <c r="G50" s="76"/>
      <c r="H50" s="110"/>
      <c r="I50" s="110"/>
      <c r="J50" s="110"/>
      <c r="K50" s="111"/>
      <c r="L50" s="28"/>
      <c r="M50" s="28"/>
      <c r="O50" s="230" t="str">
        <f>O28</f>
        <v>PostDocs W/Benefit</v>
      </c>
      <c r="P50" s="83">
        <f>(P28*H28)*Rates!B4+(H28*Rates!B13)</f>
        <v>0</v>
      </c>
    </row>
    <row r="51" spans="1:16" ht="12" customHeight="1" x14ac:dyDescent="0.15">
      <c r="A51" s="32"/>
      <c r="B51" s="15"/>
      <c r="C51" s="15"/>
      <c r="D51" s="30"/>
      <c r="E51" s="30"/>
      <c r="F51" s="30"/>
      <c r="G51" s="30"/>
      <c r="H51" s="17"/>
      <c r="I51" s="17"/>
      <c r="J51" s="17"/>
      <c r="K51" s="112"/>
      <c r="L51" s="33"/>
      <c r="M51" s="33"/>
      <c r="O51" s="230" t="s">
        <v>4</v>
      </c>
      <c r="P51" s="83">
        <f>(K34*Rates!B5)</f>
        <v>0</v>
      </c>
    </row>
    <row r="52" spans="1:16" ht="12" customHeight="1" x14ac:dyDescent="0.15">
      <c r="A52" s="108"/>
      <c r="B52" s="109" t="s">
        <v>78</v>
      </c>
      <c r="C52" s="75"/>
      <c r="D52" s="76"/>
      <c r="E52" s="76"/>
      <c r="F52" s="75"/>
      <c r="G52" s="76"/>
      <c r="H52" s="75"/>
      <c r="I52" s="110"/>
      <c r="J52" s="110"/>
      <c r="K52" s="97">
        <f>SUM(K49:K50)</f>
        <v>0</v>
      </c>
      <c r="L52" s="33"/>
      <c r="M52" s="33"/>
      <c r="O52" s="230" t="s">
        <v>192</v>
      </c>
      <c r="P52" s="83">
        <f>(K35*Rates!B7)</f>
        <v>0</v>
      </c>
    </row>
    <row r="53" spans="1:16" ht="12" customHeight="1" x14ac:dyDescent="0.15">
      <c r="A53" s="50" t="s">
        <v>79</v>
      </c>
      <c r="B53" s="37" t="s">
        <v>80</v>
      </c>
      <c r="D53" s="60"/>
      <c r="E53" s="60"/>
      <c r="F53" s="60"/>
      <c r="G53" s="60"/>
      <c r="H53" s="60"/>
      <c r="I53" s="60"/>
      <c r="J53" s="60"/>
      <c r="K53" s="95"/>
      <c r="L53" s="33"/>
      <c r="M53" s="33"/>
      <c r="O53" s="230" t="s">
        <v>128</v>
      </c>
      <c r="P53" s="83">
        <f>(K36*Rates!B8)</f>
        <v>0</v>
      </c>
    </row>
    <row r="54" spans="1:16" ht="12" customHeight="1" x14ac:dyDescent="0.15">
      <c r="B54" s="113">
        <v>1</v>
      </c>
      <c r="C54" s="37" t="s">
        <v>81</v>
      </c>
      <c r="D54" s="60"/>
      <c r="E54" s="60"/>
      <c r="F54" s="114"/>
      <c r="G54" s="60"/>
      <c r="I54" s="106"/>
      <c r="J54" s="37"/>
      <c r="K54" s="111"/>
      <c r="L54" s="28"/>
      <c r="M54" s="28"/>
      <c r="O54" s="230" t="s">
        <v>193</v>
      </c>
      <c r="P54" s="83">
        <f>(K37*Rates!B7)</f>
        <v>0</v>
      </c>
    </row>
    <row r="55" spans="1:16" ht="12" customHeight="1" x14ac:dyDescent="0.15">
      <c r="B55" s="113">
        <v>2</v>
      </c>
      <c r="C55" s="37" t="s">
        <v>82</v>
      </c>
      <c r="D55" s="60"/>
      <c r="E55" s="60"/>
      <c r="F55" s="114"/>
      <c r="G55" s="60"/>
      <c r="I55" s="106"/>
      <c r="J55" s="37"/>
      <c r="K55" s="111"/>
      <c r="L55" s="28"/>
      <c r="M55" s="28"/>
      <c r="O55" s="230" t="s">
        <v>180</v>
      </c>
      <c r="P55" s="83">
        <f>(K32*Rates!B4)+(H32*Rates!B13)*B32</f>
        <v>0</v>
      </c>
    </row>
    <row r="56" spans="1:16" ht="12" customHeight="1" x14ac:dyDescent="0.15">
      <c r="B56" s="113">
        <v>3</v>
      </c>
      <c r="C56" s="37" t="s">
        <v>83</v>
      </c>
      <c r="D56" s="64"/>
      <c r="E56" s="64"/>
      <c r="F56" s="114"/>
      <c r="G56" s="64"/>
      <c r="I56" s="106"/>
      <c r="J56" s="37"/>
      <c r="K56" s="111"/>
      <c r="L56" s="28"/>
      <c r="M56" s="28"/>
      <c r="O56" s="237" t="s">
        <v>181</v>
      </c>
      <c r="P56" s="239">
        <f>(K33*Rates!B4)+(H33*Rates!B13)*B33</f>
        <v>0</v>
      </c>
    </row>
    <row r="57" spans="1:16" ht="12" customHeight="1" thickBot="1" x14ac:dyDescent="0.2">
      <c r="B57" s="113">
        <v>4</v>
      </c>
      <c r="C57" s="37" t="s">
        <v>84</v>
      </c>
      <c r="D57" s="64"/>
      <c r="E57" s="64"/>
      <c r="F57" s="114"/>
      <c r="G57" s="64"/>
      <c r="I57" s="106"/>
      <c r="J57" s="37"/>
      <c r="K57" s="111"/>
      <c r="L57" s="28"/>
      <c r="M57" s="28"/>
      <c r="O57" s="230" t="s">
        <v>183</v>
      </c>
      <c r="P57" s="83">
        <f>(K38*Rates!B4)+(H38*Rates!B13)*B38</f>
        <v>0</v>
      </c>
    </row>
    <row r="58" spans="1:16" ht="12" customHeight="1" thickBot="1" x14ac:dyDescent="0.2">
      <c r="A58" s="102"/>
      <c r="B58" s="104"/>
      <c r="C58" s="104"/>
      <c r="D58" s="223" t="s">
        <v>170</v>
      </c>
      <c r="E58" s="198"/>
      <c r="F58" s="96"/>
      <c r="G58" s="96" t="s">
        <v>85</v>
      </c>
      <c r="H58" s="104"/>
      <c r="I58" s="115"/>
      <c r="J58" s="104"/>
      <c r="K58" s="97">
        <f>SUM(K54:K57)</f>
        <v>0</v>
      </c>
      <c r="L58" s="33"/>
      <c r="M58" s="33"/>
      <c r="O58" s="238" t="s">
        <v>171</v>
      </c>
      <c r="P58" s="225">
        <f>SUM(P37:P57)</f>
        <v>0</v>
      </c>
    </row>
    <row r="59" spans="1:16" ht="12" customHeight="1" x14ac:dyDescent="0.15">
      <c r="A59" s="102" t="s">
        <v>86</v>
      </c>
      <c r="B59" s="104" t="s">
        <v>87</v>
      </c>
      <c r="C59" s="104"/>
      <c r="D59" s="96"/>
      <c r="E59" s="76"/>
      <c r="F59" s="96"/>
      <c r="G59" s="96"/>
      <c r="H59" s="104"/>
      <c r="I59" s="115"/>
      <c r="J59" s="104"/>
      <c r="K59" s="95"/>
      <c r="L59" s="33"/>
      <c r="M59" s="33"/>
    </row>
    <row r="60" spans="1:16" ht="12" customHeight="1" x14ac:dyDescent="0.15">
      <c r="A60" s="102"/>
      <c r="B60" s="116">
        <v>1</v>
      </c>
      <c r="C60" s="104" t="s">
        <v>172</v>
      </c>
      <c r="D60" s="96"/>
      <c r="E60" s="96"/>
      <c r="F60" s="96"/>
      <c r="G60" s="96"/>
      <c r="H60" s="104"/>
      <c r="I60" s="115"/>
      <c r="J60" s="104"/>
      <c r="K60" s="111"/>
      <c r="L60" s="28"/>
      <c r="M60" s="28"/>
    </row>
    <row r="61" spans="1:16" ht="12" customHeight="1" x14ac:dyDescent="0.15">
      <c r="A61" s="102"/>
      <c r="B61" s="116">
        <v>2</v>
      </c>
      <c r="C61" s="104" t="s">
        <v>176</v>
      </c>
      <c r="D61" s="96"/>
      <c r="E61" s="96"/>
      <c r="F61" s="96"/>
      <c r="G61" s="96"/>
      <c r="H61" s="104"/>
      <c r="I61" s="115"/>
      <c r="J61" s="104"/>
      <c r="K61" s="111"/>
      <c r="L61" s="28"/>
      <c r="M61" s="28"/>
    </row>
    <row r="62" spans="1:16" ht="12" customHeight="1" x14ac:dyDescent="0.15">
      <c r="A62" s="102"/>
      <c r="B62" s="116">
        <v>3</v>
      </c>
      <c r="C62" s="104" t="s">
        <v>88</v>
      </c>
      <c r="D62" s="96"/>
      <c r="E62" s="96"/>
      <c r="F62" s="96"/>
      <c r="G62" s="96"/>
      <c r="H62" s="104"/>
      <c r="I62" s="115"/>
      <c r="J62" s="104"/>
      <c r="K62" s="111"/>
      <c r="L62" s="28"/>
      <c r="M62" s="28"/>
    </row>
    <row r="63" spans="1:16" ht="12" customHeight="1" x14ac:dyDescent="0.15">
      <c r="A63" s="102"/>
      <c r="B63" s="116">
        <v>4</v>
      </c>
      <c r="C63" s="104" t="s">
        <v>89</v>
      </c>
      <c r="D63" s="96"/>
      <c r="E63" s="96"/>
      <c r="F63" s="96"/>
      <c r="G63" s="96"/>
      <c r="H63" s="104"/>
      <c r="I63" s="115"/>
      <c r="J63" s="104"/>
      <c r="K63" s="111"/>
      <c r="L63" s="28"/>
      <c r="M63" s="28"/>
    </row>
    <row r="64" spans="1:16" ht="12" customHeight="1" x14ac:dyDescent="0.15">
      <c r="A64" s="102"/>
      <c r="B64" s="116">
        <v>5</v>
      </c>
      <c r="C64" s="104" t="s">
        <v>158</v>
      </c>
      <c r="D64" s="96"/>
      <c r="E64" s="96"/>
      <c r="F64" s="96"/>
      <c r="G64" s="96"/>
      <c r="H64" s="104"/>
      <c r="I64" s="115"/>
      <c r="J64" s="104"/>
      <c r="K64" s="111"/>
      <c r="L64" s="28"/>
      <c r="M64" s="28"/>
    </row>
    <row r="65" spans="1:18" ht="12" customHeight="1" x14ac:dyDescent="0.15">
      <c r="A65" s="102"/>
      <c r="B65" s="116">
        <v>6</v>
      </c>
      <c r="C65" s="104" t="s">
        <v>188</v>
      </c>
      <c r="D65" s="96"/>
      <c r="E65" s="96"/>
      <c r="F65" s="96"/>
      <c r="G65" s="96"/>
      <c r="H65" s="104"/>
      <c r="I65" s="115"/>
      <c r="J65" s="104"/>
      <c r="K65" s="221">
        <f>R69</f>
        <v>0</v>
      </c>
      <c r="L65" s="28"/>
      <c r="M65" s="28"/>
      <c r="O65" s="117" t="s">
        <v>133</v>
      </c>
      <c r="P65" s="222" t="s">
        <v>167</v>
      </c>
      <c r="Q65" s="222" t="s">
        <v>168</v>
      </c>
      <c r="R65" s="222" t="s">
        <v>169</v>
      </c>
    </row>
    <row r="66" spans="1:18" ht="12" customHeight="1" x14ac:dyDescent="0.15">
      <c r="A66" s="102"/>
      <c r="B66" s="116"/>
      <c r="C66" s="104" t="s">
        <v>112</v>
      </c>
      <c r="D66" s="96"/>
      <c r="E66" s="96"/>
      <c r="F66" s="96"/>
      <c r="G66" s="96"/>
      <c r="H66" s="104"/>
      <c r="I66" s="115"/>
      <c r="J66" s="104"/>
      <c r="K66" s="221">
        <f>R70</f>
        <v>0</v>
      </c>
      <c r="L66" s="28"/>
      <c r="M66" s="28"/>
      <c r="O66" s="118" t="s">
        <v>138</v>
      </c>
      <c r="P66" s="220"/>
      <c r="Q66" s="220"/>
      <c r="R66" s="219">
        <f>SUM(P66:Q66)</f>
        <v>0</v>
      </c>
    </row>
    <row r="67" spans="1:18" ht="12" customHeight="1" x14ac:dyDescent="0.15">
      <c r="A67" s="102"/>
      <c r="B67" s="116"/>
      <c r="C67" s="104" t="s">
        <v>113</v>
      </c>
      <c r="D67" s="96"/>
      <c r="E67" s="96"/>
      <c r="F67" s="96"/>
      <c r="G67" s="96"/>
      <c r="H67" s="104"/>
      <c r="I67" s="115"/>
      <c r="J67" s="104"/>
      <c r="K67" s="97">
        <f>K65+K66</f>
        <v>0</v>
      </c>
      <c r="L67" s="28"/>
      <c r="M67" s="28"/>
      <c r="O67" s="118" t="s">
        <v>131</v>
      </c>
      <c r="P67" s="220"/>
      <c r="Q67" s="220"/>
      <c r="R67" s="219">
        <f>SUM(P67:Q67)</f>
        <v>0</v>
      </c>
    </row>
    <row r="68" spans="1:18" ht="12" customHeight="1" x14ac:dyDescent="0.15">
      <c r="A68" s="102"/>
      <c r="B68" s="116">
        <v>7</v>
      </c>
      <c r="C68" s="104" t="s">
        <v>161</v>
      </c>
      <c r="D68" s="96"/>
      <c r="E68" s="96"/>
      <c r="F68" s="96"/>
      <c r="G68" s="96"/>
      <c r="H68" s="104"/>
      <c r="I68" s="115"/>
      <c r="J68" s="104"/>
      <c r="K68" s="111"/>
      <c r="L68" s="28"/>
      <c r="M68" s="28"/>
      <c r="O68" s="118" t="s">
        <v>134</v>
      </c>
      <c r="P68" s="119">
        <f>SUM(P66:P67)</f>
        <v>0</v>
      </c>
      <c r="Q68" s="119">
        <f>SUM(Q66:Q67)</f>
        <v>0</v>
      </c>
      <c r="R68" s="219">
        <f>SUM(R66:R67)</f>
        <v>0</v>
      </c>
    </row>
    <row r="69" spans="1:18" ht="12" customHeight="1" x14ac:dyDescent="0.15">
      <c r="A69" s="102"/>
      <c r="B69" s="116">
        <v>8</v>
      </c>
      <c r="C69" s="104" t="s">
        <v>184</v>
      </c>
      <c r="D69" s="96"/>
      <c r="E69" s="91"/>
      <c r="F69" s="35"/>
      <c r="G69" s="91"/>
      <c r="H69" s="120"/>
      <c r="I69" s="121"/>
      <c r="J69" s="120"/>
      <c r="K69" s="228" cm="1">
        <f t="array" ref="K69">_xlfn.IFS(H34=0,0,H34&lt;=4.5,((Rates!B15+(Rates!G19*0.5))*B34),H34&gt;4.5,(Rates!C15*B34))</f>
        <v>0</v>
      </c>
      <c r="L69" s="28"/>
      <c r="M69" s="28"/>
      <c r="N69" s="122"/>
      <c r="O69" s="118" t="s">
        <v>165</v>
      </c>
      <c r="P69" s="219">
        <f>IF(P68&lt;25000,P68,25000)</f>
        <v>0</v>
      </c>
      <c r="Q69" s="219">
        <f>IF(Q68&lt;25000,Q68,25000)</f>
        <v>0</v>
      </c>
      <c r="R69" s="219">
        <f>SUM(P69:Q69)</f>
        <v>0</v>
      </c>
    </row>
    <row r="70" spans="1:18" ht="12" customHeight="1" x14ac:dyDescent="0.15">
      <c r="A70" s="102"/>
      <c r="B70" s="104"/>
      <c r="C70" s="104" t="s">
        <v>90</v>
      </c>
      <c r="D70" s="96"/>
      <c r="E70" s="96"/>
      <c r="F70" s="96"/>
      <c r="G70" s="96"/>
      <c r="H70" s="104"/>
      <c r="I70" s="115"/>
      <c r="J70" s="104"/>
      <c r="K70" s="97">
        <f>SUM(K60+K61+K62+K63+K64+K65+K66+K68+K69)</f>
        <v>0</v>
      </c>
      <c r="L70" s="33"/>
      <c r="M70" s="33"/>
      <c r="O70" s="118" t="s">
        <v>166</v>
      </c>
      <c r="P70" s="219">
        <f>P68-P69</f>
        <v>0</v>
      </c>
      <c r="Q70" s="219">
        <f>Q68-Q69</f>
        <v>0</v>
      </c>
      <c r="R70" s="219">
        <f>SUM(P70:Q70)</f>
        <v>0</v>
      </c>
    </row>
    <row r="71" spans="1:18" ht="12" customHeight="1" x14ac:dyDescent="0.15">
      <c r="A71" s="102" t="s">
        <v>91</v>
      </c>
      <c r="B71" s="103" t="s">
        <v>92</v>
      </c>
      <c r="C71" s="104"/>
      <c r="D71" s="105"/>
      <c r="E71" s="105"/>
      <c r="F71" s="105"/>
      <c r="G71" s="105"/>
      <c r="H71" s="104"/>
      <c r="I71" s="115"/>
      <c r="J71" s="104"/>
      <c r="K71" s="97">
        <f>SUM(K70+K58+K52+K48+K41)</f>
        <v>0</v>
      </c>
      <c r="L71" s="33"/>
      <c r="M71" s="33"/>
      <c r="O71" s="37"/>
    </row>
    <row r="72" spans="1:18" ht="12" customHeight="1" x14ac:dyDescent="0.15">
      <c r="A72" s="50" t="s">
        <v>93</v>
      </c>
      <c r="B72" s="37" t="s">
        <v>94</v>
      </c>
      <c r="D72" s="60"/>
      <c r="E72" s="60"/>
      <c r="F72" s="17"/>
      <c r="G72" s="123"/>
      <c r="H72" s="124"/>
      <c r="I72" s="15"/>
      <c r="J72" s="15"/>
      <c r="K72" s="112"/>
      <c r="L72" s="33"/>
      <c r="M72" s="33"/>
    </row>
    <row r="73" spans="1:18" ht="12" customHeight="1" x14ac:dyDescent="0.15">
      <c r="A73" s="32"/>
      <c r="B73" s="15"/>
      <c r="C73" s="15"/>
      <c r="D73" s="125">
        <f>Rates!B25</f>
        <v>0.49</v>
      </c>
      <c r="E73" s="17"/>
      <c r="F73" s="126" cm="1">
        <f t="array" ref="F73">_xlfn.IFS(D73&lt;0.26,K71,D73&gt;=0.26,K71-K48-K58-K69-K66)</f>
        <v>0</v>
      </c>
      <c r="G73" s="29"/>
      <c r="H73" s="127"/>
      <c r="I73" s="15"/>
      <c r="J73" s="15"/>
      <c r="K73" s="83">
        <f>F73*Rates!B25</f>
        <v>0</v>
      </c>
      <c r="L73" s="28"/>
      <c r="M73" s="8"/>
    </row>
    <row r="74" spans="1:18" ht="12" customHeight="1" x14ac:dyDescent="0.15">
      <c r="B74" s="128" t="s">
        <v>95</v>
      </c>
      <c r="D74" s="60"/>
      <c r="E74" s="60"/>
      <c r="F74" s="64"/>
      <c r="G74" s="129"/>
      <c r="H74" s="33"/>
      <c r="J74" s="37"/>
      <c r="K74" s="83">
        <f>K73</f>
        <v>0</v>
      </c>
      <c r="L74" s="33"/>
      <c r="M74" s="33"/>
    </row>
    <row r="75" spans="1:18" ht="12" customHeight="1" x14ac:dyDescent="0.15">
      <c r="A75" s="102" t="s">
        <v>96</v>
      </c>
      <c r="B75" s="103" t="s">
        <v>97</v>
      </c>
      <c r="C75" s="104"/>
      <c r="D75" s="105"/>
      <c r="E75" s="105"/>
      <c r="F75" s="105"/>
      <c r="G75" s="105"/>
      <c r="H75" s="104"/>
      <c r="I75" s="115"/>
      <c r="J75" s="104"/>
      <c r="K75" s="97">
        <f>K74+K71</f>
        <v>0</v>
      </c>
      <c r="L75" s="28"/>
      <c r="M75" s="28"/>
    </row>
    <row r="76" spans="1:18" ht="12" customHeight="1" x14ac:dyDescent="0.15">
      <c r="A76" s="102" t="s">
        <v>98</v>
      </c>
      <c r="B76" s="104" t="s">
        <v>99</v>
      </c>
      <c r="C76" s="104"/>
      <c r="D76" s="105"/>
      <c r="E76" s="105"/>
      <c r="F76" s="105"/>
      <c r="G76" s="105"/>
      <c r="H76" s="104"/>
      <c r="I76" s="115"/>
      <c r="J76" s="104"/>
      <c r="K76" s="130"/>
      <c r="L76" s="33"/>
      <c r="M76" s="33"/>
    </row>
    <row r="77" spans="1:18" ht="12" customHeight="1" x14ac:dyDescent="0.15">
      <c r="A77" s="102" t="s">
        <v>100</v>
      </c>
      <c r="B77" s="103" t="s">
        <v>101</v>
      </c>
      <c r="C77" s="104"/>
      <c r="D77" s="105"/>
      <c r="E77" s="105"/>
      <c r="F77" s="105"/>
      <c r="G77" s="105"/>
      <c r="H77" s="104"/>
      <c r="I77" s="115"/>
      <c r="J77" s="104"/>
      <c r="K77" s="97">
        <f>K75-K76</f>
        <v>0</v>
      </c>
      <c r="L77" s="33"/>
      <c r="M77" s="33"/>
    </row>
    <row r="78" spans="1:18" ht="12" customHeight="1" x14ac:dyDescent="0.15">
      <c r="A78" s="37"/>
      <c r="K78" s="37"/>
    </row>
    <row r="79" spans="1:18" ht="12" customHeight="1" x14ac:dyDescent="0.15">
      <c r="A79" s="37"/>
      <c r="K79" s="37"/>
    </row>
    <row r="80" spans="1:18" ht="12" customHeight="1" x14ac:dyDescent="0.15">
      <c r="A80" s="37"/>
      <c r="G80" s="131"/>
      <c r="H80" s="131"/>
      <c r="I80" s="131"/>
      <c r="J80" s="132" t="s">
        <v>142</v>
      </c>
      <c r="K80" s="133">
        <f>SUM(K71-P67)</f>
        <v>0</v>
      </c>
    </row>
    <row r="81" spans="1:16" ht="12" customHeight="1" x14ac:dyDescent="0.15">
      <c r="A81" s="37"/>
      <c r="J81" s="114" t="s">
        <v>132</v>
      </c>
      <c r="K81" s="37"/>
    </row>
    <row r="82" spans="1:16" ht="12" customHeight="1" x14ac:dyDescent="0.15">
      <c r="A82" s="37"/>
      <c r="K82" s="37"/>
      <c r="P82" s="38"/>
    </row>
    <row r="83" spans="1:16" ht="12" customHeight="1" x14ac:dyDescent="0.15">
      <c r="A83" s="37"/>
      <c r="K83" s="37"/>
      <c r="P83" s="39"/>
    </row>
    <row r="84" spans="1:16" ht="12" customHeight="1" x14ac:dyDescent="0.15">
      <c r="A84" s="37"/>
      <c r="K84" s="37"/>
    </row>
    <row r="85" spans="1:16" ht="12" customHeight="1" x14ac:dyDescent="0.15">
      <c r="A85" s="37"/>
      <c r="K85" s="37"/>
    </row>
    <row r="86" spans="1:16" ht="12" customHeight="1" x14ac:dyDescent="0.15">
      <c r="A86" s="37"/>
      <c r="K86" s="37"/>
      <c r="P86" s="38"/>
    </row>
    <row r="87" spans="1:16" ht="12" customHeight="1" x14ac:dyDescent="0.15">
      <c r="A87" s="37"/>
      <c r="K87" s="37"/>
    </row>
    <row r="88" spans="1:16" ht="12" customHeight="1" x14ac:dyDescent="0.15">
      <c r="A88" s="37"/>
      <c r="K88" s="37"/>
    </row>
    <row r="89" spans="1:16" ht="12" customHeight="1" x14ac:dyDescent="0.15">
      <c r="A89" s="37"/>
      <c r="K89" s="37"/>
    </row>
    <row r="90" spans="1:16" ht="12" customHeight="1" x14ac:dyDescent="0.15">
      <c r="A90" s="37"/>
      <c r="K90" s="37"/>
    </row>
    <row r="91" spans="1:16" ht="12" customHeight="1" x14ac:dyDescent="0.15">
      <c r="A91" s="37"/>
      <c r="K91" s="37"/>
    </row>
    <row r="92" spans="1:16" ht="12" customHeight="1" x14ac:dyDescent="0.15">
      <c r="A92" s="37"/>
      <c r="K92" s="37"/>
    </row>
    <row r="93" spans="1:16" ht="12" customHeight="1" x14ac:dyDescent="0.15">
      <c r="A93" s="37"/>
      <c r="K93" s="37"/>
    </row>
    <row r="94" spans="1:16" ht="12" customHeight="1" x14ac:dyDescent="0.15">
      <c r="A94" s="37"/>
      <c r="K94" s="37"/>
    </row>
    <row r="95" spans="1:16" ht="12" customHeight="1" x14ac:dyDescent="0.15">
      <c r="A95" s="37"/>
      <c r="K95" s="37"/>
    </row>
    <row r="96" spans="1:16" ht="12" customHeight="1" x14ac:dyDescent="0.15">
      <c r="A96" s="37"/>
      <c r="K96" s="37"/>
    </row>
    <row r="97" spans="1:15" ht="12" customHeight="1" x14ac:dyDescent="0.15">
      <c r="A97" s="37"/>
      <c r="K97" s="37"/>
    </row>
    <row r="98" spans="1:15" ht="12" customHeight="1" x14ac:dyDescent="0.15">
      <c r="A98" s="37"/>
      <c r="K98" s="37"/>
    </row>
    <row r="99" spans="1:15" ht="12" customHeight="1" x14ac:dyDescent="0.15">
      <c r="A99" s="37"/>
      <c r="K99" s="37"/>
      <c r="O99" s="37"/>
    </row>
    <row r="100" spans="1:15" ht="12" customHeight="1" x14ac:dyDescent="0.15">
      <c r="A100" s="37"/>
      <c r="K100" s="37"/>
    </row>
    <row r="101" spans="1:15" ht="12" customHeight="1" x14ac:dyDescent="0.15">
      <c r="A101" s="37"/>
      <c r="K101" s="37"/>
    </row>
    <row r="102" spans="1:15" ht="12" customHeight="1" x14ac:dyDescent="0.15">
      <c r="A102" s="37"/>
      <c r="K102" s="37"/>
    </row>
    <row r="103" spans="1:15" ht="12" customHeight="1" x14ac:dyDescent="0.15">
      <c r="A103" s="37"/>
      <c r="K103" s="37"/>
    </row>
    <row r="104" spans="1:15" ht="12" customHeight="1" x14ac:dyDescent="0.15">
      <c r="A104" s="37"/>
      <c r="K104" s="37"/>
    </row>
    <row r="105" spans="1:15" ht="12" customHeight="1" x14ac:dyDescent="0.15">
      <c r="A105" s="37"/>
      <c r="K105" s="37"/>
    </row>
    <row r="106" spans="1:15" ht="12" customHeight="1" x14ac:dyDescent="0.15">
      <c r="A106" s="37"/>
      <c r="K106" s="37"/>
    </row>
    <row r="107" spans="1:15" ht="12" customHeight="1" x14ac:dyDescent="0.15">
      <c r="A107" s="37"/>
      <c r="K107" s="37"/>
    </row>
    <row r="108" spans="1:15" ht="12" customHeight="1" x14ac:dyDescent="0.15">
      <c r="A108" s="37"/>
      <c r="K108" s="37"/>
    </row>
    <row r="109" spans="1:15" ht="12" customHeight="1" x14ac:dyDescent="0.15">
      <c r="A109" s="37"/>
      <c r="K109" s="37"/>
    </row>
    <row r="110" spans="1:15" ht="12" customHeight="1" x14ac:dyDescent="0.15">
      <c r="A110" s="37"/>
      <c r="K110" s="37"/>
    </row>
    <row r="111" spans="1:15" ht="12" customHeight="1" x14ac:dyDescent="0.15">
      <c r="A111" s="37"/>
      <c r="K111" s="37"/>
    </row>
    <row r="112" spans="1:15" ht="12" customHeight="1" x14ac:dyDescent="0.15">
      <c r="A112" s="37"/>
      <c r="K112" s="37"/>
    </row>
    <row r="113" spans="1:11" ht="12" customHeight="1" x14ac:dyDescent="0.15">
      <c r="A113" s="37"/>
      <c r="K113" s="37"/>
    </row>
    <row r="114" spans="1:11" ht="12" customHeight="1" x14ac:dyDescent="0.15">
      <c r="A114" s="37"/>
      <c r="K114" s="37"/>
    </row>
    <row r="115" spans="1:11" ht="12" customHeight="1" x14ac:dyDescent="0.15">
      <c r="A115" s="37"/>
      <c r="K115" s="37"/>
    </row>
    <row r="116" spans="1:11" ht="12" customHeight="1" x14ac:dyDescent="0.15">
      <c r="A116" s="37"/>
      <c r="K116" s="37"/>
    </row>
    <row r="117" spans="1:11" ht="12" customHeight="1" x14ac:dyDescent="0.15">
      <c r="A117" s="37"/>
      <c r="K117" s="37"/>
    </row>
    <row r="118" spans="1:11" ht="12" customHeight="1" x14ac:dyDescent="0.15">
      <c r="A118" s="37"/>
      <c r="K118" s="37"/>
    </row>
    <row r="119" spans="1:11" ht="12" customHeight="1" x14ac:dyDescent="0.15">
      <c r="A119" s="37"/>
      <c r="K119" s="37"/>
    </row>
    <row r="120" spans="1:11" ht="12" customHeight="1" x14ac:dyDescent="0.15">
      <c r="A120" s="37"/>
      <c r="K120" s="37"/>
    </row>
    <row r="121" spans="1:11" ht="12" customHeight="1" x14ac:dyDescent="0.15">
      <c r="A121" s="37"/>
      <c r="K121" s="37"/>
    </row>
    <row r="122" spans="1:11" ht="12" customHeight="1" x14ac:dyDescent="0.15">
      <c r="A122" s="37"/>
      <c r="K122" s="37"/>
    </row>
    <row r="123" spans="1:11" ht="12" customHeight="1" x14ac:dyDescent="0.15">
      <c r="A123" s="37"/>
      <c r="K123" s="37"/>
    </row>
    <row r="124" spans="1:11" ht="12" customHeight="1" x14ac:dyDescent="0.15">
      <c r="A124" s="37"/>
      <c r="K124" s="37"/>
    </row>
    <row r="125" spans="1:11" ht="12" customHeight="1" x14ac:dyDescent="0.15">
      <c r="A125" s="37"/>
      <c r="K125" s="37"/>
    </row>
    <row r="126" spans="1:11" ht="12" customHeight="1" x14ac:dyDescent="0.15">
      <c r="A126" s="37"/>
      <c r="K126" s="37"/>
    </row>
    <row r="127" spans="1:11" ht="12" customHeight="1" x14ac:dyDescent="0.15">
      <c r="A127" s="37"/>
      <c r="K127" s="37"/>
    </row>
    <row r="128" spans="1:11" ht="12" customHeight="1" x14ac:dyDescent="0.15">
      <c r="A128" s="37"/>
      <c r="K128" s="37"/>
    </row>
    <row r="129" spans="1:11" ht="12" customHeight="1" x14ac:dyDescent="0.15">
      <c r="A129" s="37"/>
      <c r="K129" s="37"/>
    </row>
    <row r="130" spans="1:11" ht="12" customHeight="1" x14ac:dyDescent="0.15">
      <c r="A130" s="37"/>
      <c r="K130" s="37"/>
    </row>
    <row r="131" spans="1:11" ht="12" customHeight="1" x14ac:dyDescent="0.15">
      <c r="A131" s="37"/>
      <c r="K131" s="37"/>
    </row>
    <row r="132" spans="1:11" ht="12" customHeight="1" x14ac:dyDescent="0.15">
      <c r="A132" s="37"/>
      <c r="K132" s="37"/>
    </row>
    <row r="133" spans="1:11" ht="12" customHeight="1" x14ac:dyDescent="0.15">
      <c r="A133" s="37"/>
      <c r="K133" s="37"/>
    </row>
    <row r="134" spans="1:11" ht="12" customHeight="1" x14ac:dyDescent="0.15">
      <c r="A134" s="37"/>
      <c r="K134" s="37"/>
    </row>
    <row r="135" spans="1:11" ht="12" customHeight="1" x14ac:dyDescent="0.15">
      <c r="A135" s="37"/>
      <c r="K135" s="37"/>
    </row>
    <row r="136" spans="1:11" ht="12" customHeight="1" x14ac:dyDescent="0.15">
      <c r="A136" s="37"/>
      <c r="K136" s="37"/>
    </row>
    <row r="137" spans="1:11" ht="12" customHeight="1" x14ac:dyDescent="0.15">
      <c r="A137" s="37"/>
      <c r="K137" s="37"/>
    </row>
    <row r="138" spans="1:11" ht="12" customHeight="1" x14ac:dyDescent="0.15">
      <c r="A138" s="37"/>
      <c r="K138" s="37"/>
    </row>
    <row r="139" spans="1:11" ht="12" customHeight="1" x14ac:dyDescent="0.15">
      <c r="A139" s="37"/>
      <c r="K139" s="37"/>
    </row>
    <row r="140" spans="1:11" ht="12" customHeight="1" x14ac:dyDescent="0.15">
      <c r="A140" s="37"/>
      <c r="K140" s="37"/>
    </row>
    <row r="141" spans="1:11" ht="12" customHeight="1" x14ac:dyDescent="0.15">
      <c r="A141" s="37"/>
      <c r="K141" s="37"/>
    </row>
    <row r="142" spans="1:11" ht="12" customHeight="1" x14ac:dyDescent="0.15">
      <c r="A142" s="37"/>
      <c r="K142" s="37"/>
    </row>
    <row r="143" spans="1:11" ht="12" customHeight="1" x14ac:dyDescent="0.15">
      <c r="A143" s="37"/>
      <c r="K143" s="37"/>
    </row>
    <row r="144" spans="1:11" ht="12" customHeight="1" x14ac:dyDescent="0.15">
      <c r="A144" s="37"/>
      <c r="K144" s="37"/>
    </row>
    <row r="145" spans="1:11" ht="12" customHeight="1" x14ac:dyDescent="0.15">
      <c r="A145" s="37"/>
      <c r="K145" s="37"/>
    </row>
    <row r="146" spans="1:11" ht="12" customHeight="1" x14ac:dyDescent="0.15">
      <c r="A146" s="37"/>
      <c r="K146" s="37"/>
    </row>
    <row r="147" spans="1:11" ht="12" customHeight="1" x14ac:dyDescent="0.15">
      <c r="A147" s="37"/>
      <c r="K147" s="37"/>
    </row>
    <row r="148" spans="1:11" ht="12" customHeight="1" x14ac:dyDescent="0.15">
      <c r="A148" s="37"/>
      <c r="K148" s="37"/>
    </row>
    <row r="149" spans="1:11" ht="12" customHeight="1" x14ac:dyDescent="0.15">
      <c r="A149" s="37"/>
      <c r="K149" s="37"/>
    </row>
    <row r="150" spans="1:11" ht="12" customHeight="1" x14ac:dyDescent="0.15">
      <c r="A150" s="37"/>
      <c r="K150" s="37"/>
    </row>
    <row r="151" spans="1:11" ht="12" customHeight="1" x14ac:dyDescent="0.15">
      <c r="A151" s="37"/>
      <c r="K151" s="37"/>
    </row>
    <row r="152" spans="1:11" ht="12" customHeight="1" x14ac:dyDescent="0.15">
      <c r="A152" s="37"/>
      <c r="K152" s="37"/>
    </row>
    <row r="153" spans="1:11" ht="12" customHeight="1" x14ac:dyDescent="0.15">
      <c r="A153" s="37"/>
      <c r="K153" s="37"/>
    </row>
    <row r="154" spans="1:11" ht="12" customHeight="1" x14ac:dyDescent="0.15">
      <c r="A154" s="37"/>
      <c r="K154" s="37"/>
    </row>
    <row r="155" spans="1:11" ht="12" customHeight="1" x14ac:dyDescent="0.15">
      <c r="A155" s="37"/>
      <c r="K155" s="37"/>
    </row>
    <row r="156" spans="1:11" ht="12" customHeight="1" x14ac:dyDescent="0.15">
      <c r="A156" s="37"/>
      <c r="K156" s="37"/>
    </row>
    <row r="157" spans="1:11" ht="12" customHeight="1" x14ac:dyDescent="0.15">
      <c r="A157" s="37"/>
      <c r="K157" s="37"/>
    </row>
    <row r="158" spans="1:11" ht="12" customHeight="1" x14ac:dyDescent="0.15">
      <c r="A158" s="37"/>
      <c r="K158" s="37"/>
    </row>
    <row r="159" spans="1:11" ht="12" customHeight="1" x14ac:dyDescent="0.15">
      <c r="A159" s="37"/>
      <c r="K159" s="37"/>
    </row>
    <row r="160" spans="1:11" ht="12" customHeight="1" x14ac:dyDescent="0.15">
      <c r="A160" s="37"/>
      <c r="K160" s="37"/>
    </row>
    <row r="161" spans="1:11" ht="12" customHeight="1" x14ac:dyDescent="0.15">
      <c r="A161" s="37"/>
      <c r="K161" s="37"/>
    </row>
    <row r="162" spans="1:11" ht="12" customHeight="1" x14ac:dyDescent="0.15">
      <c r="A162" s="37"/>
      <c r="K162" s="37"/>
    </row>
    <row r="163" spans="1:11" ht="12" customHeight="1" x14ac:dyDescent="0.15">
      <c r="A163" s="37"/>
      <c r="K163" s="37"/>
    </row>
    <row r="164" spans="1:11" ht="12" customHeight="1" x14ac:dyDescent="0.15">
      <c r="A164" s="37"/>
      <c r="K164" s="37"/>
    </row>
    <row r="165" spans="1:11" ht="12" customHeight="1" x14ac:dyDescent="0.15">
      <c r="A165" s="37"/>
      <c r="K165" s="37"/>
    </row>
    <row r="166" spans="1:11" ht="12" customHeight="1" x14ac:dyDescent="0.15">
      <c r="A166" s="37"/>
      <c r="K166" s="37"/>
    </row>
    <row r="167" spans="1:11" ht="12" customHeight="1" x14ac:dyDescent="0.15">
      <c r="A167" s="37"/>
      <c r="K167" s="37"/>
    </row>
    <row r="168" spans="1:11" ht="12" customHeight="1" x14ac:dyDescent="0.15">
      <c r="A168" s="37"/>
      <c r="K168" s="37"/>
    </row>
    <row r="169" spans="1:11" ht="12" customHeight="1" x14ac:dyDescent="0.15">
      <c r="A169" s="37"/>
      <c r="K169" s="37"/>
    </row>
    <row r="170" spans="1:11" ht="12" customHeight="1" x14ac:dyDescent="0.15">
      <c r="A170" s="37"/>
      <c r="K170" s="37"/>
    </row>
    <row r="171" spans="1:11" ht="12" customHeight="1" x14ac:dyDescent="0.15">
      <c r="A171" s="37"/>
      <c r="K171" s="37"/>
    </row>
    <row r="172" spans="1:11" ht="12" customHeight="1" x14ac:dyDescent="0.15">
      <c r="A172" s="37"/>
      <c r="K172" s="37"/>
    </row>
    <row r="173" spans="1:11" ht="12" customHeight="1" x14ac:dyDescent="0.15">
      <c r="A173" s="37"/>
      <c r="K173" s="37"/>
    </row>
    <row r="174" spans="1:11" ht="12" customHeight="1" x14ac:dyDescent="0.15">
      <c r="A174" s="37"/>
      <c r="K174" s="37"/>
    </row>
    <row r="175" spans="1:11" ht="12" customHeight="1" x14ac:dyDescent="0.15">
      <c r="A175" s="37"/>
      <c r="K175" s="37"/>
    </row>
    <row r="176" spans="1:11" ht="12" customHeight="1" x14ac:dyDescent="0.15">
      <c r="A176" s="37"/>
      <c r="K176" s="37"/>
    </row>
    <row r="177" spans="1:11" ht="12" customHeight="1" x14ac:dyDescent="0.15">
      <c r="A177" s="37"/>
      <c r="K177" s="37"/>
    </row>
    <row r="178" spans="1:11" ht="12" customHeight="1" x14ac:dyDescent="0.15">
      <c r="A178" s="37"/>
      <c r="K178" s="37"/>
    </row>
    <row r="179" spans="1:11" ht="12" customHeight="1" x14ac:dyDescent="0.15">
      <c r="A179" s="37"/>
      <c r="K179" s="37"/>
    </row>
    <row r="180" spans="1:11" ht="12" customHeight="1" x14ac:dyDescent="0.15">
      <c r="A180" s="37"/>
      <c r="K180" s="37"/>
    </row>
    <row r="181" spans="1:11" ht="12" customHeight="1" x14ac:dyDescent="0.15">
      <c r="A181" s="37"/>
      <c r="K181" s="37"/>
    </row>
    <row r="182" spans="1:11" ht="12" customHeight="1" x14ac:dyDescent="0.15">
      <c r="A182" s="37"/>
      <c r="K182" s="37"/>
    </row>
    <row r="183" spans="1:11" ht="12" customHeight="1" x14ac:dyDescent="0.15">
      <c r="A183" s="37"/>
      <c r="K183" s="37"/>
    </row>
    <row r="184" spans="1:11" ht="12" customHeight="1" x14ac:dyDescent="0.15">
      <c r="A184" s="37"/>
      <c r="K184" s="37"/>
    </row>
    <row r="185" spans="1:11" ht="12" customHeight="1" x14ac:dyDescent="0.15">
      <c r="A185" s="37"/>
      <c r="K185" s="37"/>
    </row>
    <row r="186" spans="1:11" ht="12" customHeight="1" x14ac:dyDescent="0.15">
      <c r="A186" s="37"/>
      <c r="K186" s="37"/>
    </row>
    <row r="187" spans="1:11" ht="12" customHeight="1" x14ac:dyDescent="0.15">
      <c r="A187" s="37"/>
      <c r="K187" s="37"/>
    </row>
    <row r="188" spans="1:11" ht="12" customHeight="1" x14ac:dyDescent="0.15">
      <c r="A188" s="37"/>
      <c r="K188" s="37"/>
    </row>
    <row r="189" spans="1:11" ht="12" customHeight="1" x14ac:dyDescent="0.15">
      <c r="A189" s="37"/>
      <c r="K189" s="37"/>
    </row>
    <row r="190" spans="1:11" ht="12" customHeight="1" x14ac:dyDescent="0.15">
      <c r="A190" s="37"/>
      <c r="K190" s="37"/>
    </row>
    <row r="191" spans="1:11" ht="12" customHeight="1" x14ac:dyDescent="0.15">
      <c r="A191" s="37"/>
      <c r="K191" s="37"/>
    </row>
    <row r="192" spans="1:11" ht="12" customHeight="1" x14ac:dyDescent="0.15">
      <c r="A192" s="37"/>
      <c r="K192" s="37"/>
    </row>
    <row r="193" spans="1:11" ht="12" customHeight="1" x14ac:dyDescent="0.15">
      <c r="A193" s="37"/>
      <c r="K193" s="37"/>
    </row>
    <row r="194" spans="1:11" ht="12" customHeight="1" x14ac:dyDescent="0.15">
      <c r="A194" s="37"/>
      <c r="K194" s="37"/>
    </row>
    <row r="195" spans="1:11" ht="12" customHeight="1" x14ac:dyDescent="0.15">
      <c r="A195" s="37"/>
      <c r="K195" s="37"/>
    </row>
    <row r="196" spans="1:11" ht="12" customHeight="1" x14ac:dyDescent="0.15">
      <c r="A196" s="37"/>
      <c r="K196" s="37"/>
    </row>
    <row r="197" spans="1:11" ht="12" customHeight="1" x14ac:dyDescent="0.15">
      <c r="A197" s="37"/>
      <c r="K197" s="37"/>
    </row>
    <row r="198" spans="1:11" ht="12" customHeight="1" x14ac:dyDescent="0.15">
      <c r="A198" s="37"/>
      <c r="K198" s="37"/>
    </row>
    <row r="199" spans="1:11" ht="12" customHeight="1" x14ac:dyDescent="0.15">
      <c r="A199" s="37"/>
      <c r="K199" s="37"/>
    </row>
    <row r="200" spans="1:11" ht="12" customHeight="1" x14ac:dyDescent="0.15">
      <c r="A200" s="37"/>
      <c r="K200" s="37"/>
    </row>
    <row r="201" spans="1:11" ht="12" customHeight="1" x14ac:dyDescent="0.15">
      <c r="A201" s="37"/>
      <c r="K201" s="37"/>
    </row>
    <row r="202" spans="1:11" ht="12" customHeight="1" x14ac:dyDescent="0.15">
      <c r="A202" s="37"/>
      <c r="K202" s="37"/>
    </row>
    <row r="203" spans="1:11" ht="12" customHeight="1" x14ac:dyDescent="0.15">
      <c r="A203" s="37"/>
      <c r="K203" s="37"/>
    </row>
    <row r="204" spans="1:11" ht="12" customHeight="1" x14ac:dyDescent="0.15">
      <c r="A204" s="37"/>
      <c r="K204" s="37"/>
    </row>
    <row r="205" spans="1:11" ht="12" customHeight="1" x14ac:dyDescent="0.15">
      <c r="A205" s="37"/>
      <c r="K205" s="37"/>
    </row>
    <row r="206" spans="1:11" ht="12" customHeight="1" x14ac:dyDescent="0.15">
      <c r="A206" s="37"/>
      <c r="K206" s="37"/>
    </row>
    <row r="207" spans="1:11" ht="12" customHeight="1" x14ac:dyDescent="0.15">
      <c r="A207" s="37"/>
      <c r="K207" s="37"/>
    </row>
    <row r="208" spans="1:11" ht="12" customHeight="1" x14ac:dyDescent="0.15">
      <c r="A208" s="37"/>
      <c r="K208" s="37"/>
    </row>
    <row r="209" spans="1:11" ht="12" customHeight="1" x14ac:dyDescent="0.15">
      <c r="A209" s="37"/>
      <c r="K209" s="37"/>
    </row>
    <row r="210" spans="1:11" ht="12" customHeight="1" x14ac:dyDescent="0.15">
      <c r="A210" s="37"/>
      <c r="K210" s="37"/>
    </row>
    <row r="211" spans="1:11" ht="12" customHeight="1" x14ac:dyDescent="0.15">
      <c r="A211" s="37"/>
      <c r="K211" s="37"/>
    </row>
    <row r="212" spans="1:11" ht="12" customHeight="1" x14ac:dyDescent="0.15">
      <c r="A212" s="37"/>
      <c r="K212" s="37"/>
    </row>
    <row r="213" spans="1:11" ht="12" customHeight="1" x14ac:dyDescent="0.15">
      <c r="A213" s="37"/>
      <c r="K213" s="37"/>
    </row>
    <row r="214" spans="1:11" ht="12" customHeight="1" x14ac:dyDescent="0.15">
      <c r="A214" s="37"/>
      <c r="K214" s="37"/>
    </row>
    <row r="215" spans="1:11" ht="12" customHeight="1" x14ac:dyDescent="0.15">
      <c r="A215" s="37"/>
      <c r="K215" s="37"/>
    </row>
    <row r="216" spans="1:11" ht="12" customHeight="1" x14ac:dyDescent="0.15">
      <c r="A216" s="37"/>
      <c r="K216" s="37"/>
    </row>
    <row r="217" spans="1:11" ht="12" customHeight="1" x14ac:dyDescent="0.15">
      <c r="A217" s="37"/>
      <c r="K217" s="37"/>
    </row>
    <row r="218" spans="1:11" ht="12" customHeight="1" x14ac:dyDescent="0.15">
      <c r="A218" s="37"/>
      <c r="K218" s="37"/>
    </row>
    <row r="219" spans="1:11" ht="12" customHeight="1" x14ac:dyDescent="0.15">
      <c r="A219" s="37"/>
      <c r="K219" s="37"/>
    </row>
    <row r="220" spans="1:11" ht="12" customHeight="1" x14ac:dyDescent="0.15">
      <c r="A220" s="37"/>
      <c r="K220" s="37"/>
    </row>
    <row r="221" spans="1:11" ht="12" customHeight="1" x14ac:dyDescent="0.15">
      <c r="A221" s="37"/>
      <c r="K221" s="37"/>
    </row>
    <row r="222" spans="1:11" ht="12" customHeight="1" x14ac:dyDescent="0.15">
      <c r="A222" s="37"/>
      <c r="K222" s="37"/>
    </row>
    <row r="223" spans="1:11" ht="12" customHeight="1" x14ac:dyDescent="0.15">
      <c r="A223" s="37"/>
      <c r="K223" s="37"/>
    </row>
    <row r="224" spans="1:11" ht="12" customHeight="1" x14ac:dyDescent="0.15">
      <c r="A224" s="37"/>
      <c r="K224" s="37"/>
    </row>
    <row r="225" spans="1:11" ht="12" customHeight="1" x14ac:dyDescent="0.15">
      <c r="A225" s="37"/>
      <c r="K225" s="37"/>
    </row>
    <row r="226" spans="1:11" ht="12" customHeight="1" x14ac:dyDescent="0.15">
      <c r="A226" s="37"/>
      <c r="K226" s="37"/>
    </row>
    <row r="227" spans="1:11" ht="12" customHeight="1" x14ac:dyDescent="0.15">
      <c r="A227" s="37"/>
      <c r="K227" s="37"/>
    </row>
    <row r="228" spans="1:11" ht="12" customHeight="1" x14ac:dyDescent="0.15">
      <c r="A228" s="37"/>
      <c r="K228" s="37"/>
    </row>
    <row r="229" spans="1:11" ht="12" customHeight="1" x14ac:dyDescent="0.15">
      <c r="A229" s="37"/>
      <c r="K229" s="37"/>
    </row>
    <row r="230" spans="1:11" ht="12" customHeight="1" x14ac:dyDescent="0.15">
      <c r="A230" s="37"/>
      <c r="K230" s="37"/>
    </row>
    <row r="231" spans="1:11" ht="12" customHeight="1" x14ac:dyDescent="0.15">
      <c r="A231" s="37"/>
      <c r="K231" s="37"/>
    </row>
    <row r="232" spans="1:11" ht="12" customHeight="1" x14ac:dyDescent="0.15">
      <c r="A232" s="37"/>
      <c r="K232" s="37"/>
    </row>
    <row r="233" spans="1:11" ht="12" customHeight="1" x14ac:dyDescent="0.15">
      <c r="A233" s="37"/>
      <c r="K233" s="37"/>
    </row>
    <row r="234" spans="1:11" ht="12" customHeight="1" x14ac:dyDescent="0.15">
      <c r="A234" s="37"/>
      <c r="K234" s="37"/>
    </row>
    <row r="235" spans="1:11" ht="12" customHeight="1" x14ac:dyDescent="0.15">
      <c r="A235" s="37"/>
      <c r="K235" s="37"/>
    </row>
    <row r="236" spans="1:11" ht="12" customHeight="1" x14ac:dyDescent="0.15">
      <c r="A236" s="37"/>
      <c r="K236" s="37"/>
    </row>
    <row r="237" spans="1:11" ht="12" customHeight="1" x14ac:dyDescent="0.15">
      <c r="A237" s="37"/>
      <c r="K237" s="37"/>
    </row>
    <row r="238" spans="1:11" ht="12" customHeight="1" x14ac:dyDescent="0.15">
      <c r="A238" s="37"/>
      <c r="K238" s="37"/>
    </row>
    <row r="239" spans="1:11" ht="12" customHeight="1" x14ac:dyDescent="0.15">
      <c r="A239" s="37"/>
      <c r="K239" s="37"/>
    </row>
    <row r="240" spans="1:11" ht="12" customHeight="1" x14ac:dyDescent="0.15">
      <c r="A240" s="37"/>
      <c r="K240" s="37"/>
    </row>
    <row r="241" spans="1:11" ht="12" customHeight="1" x14ac:dyDescent="0.15">
      <c r="A241" s="37"/>
      <c r="K241" s="37"/>
    </row>
    <row r="242" spans="1:11" ht="12" customHeight="1" x14ac:dyDescent="0.15">
      <c r="A242" s="37"/>
      <c r="K242" s="37"/>
    </row>
    <row r="243" spans="1:11" ht="12" customHeight="1" x14ac:dyDescent="0.15">
      <c r="A243" s="37"/>
      <c r="K243" s="37"/>
    </row>
    <row r="244" spans="1:11" ht="12" customHeight="1" x14ac:dyDescent="0.15">
      <c r="A244" s="37"/>
      <c r="K244" s="37"/>
    </row>
    <row r="245" spans="1:11" ht="12" customHeight="1" x14ac:dyDescent="0.15">
      <c r="A245" s="37"/>
      <c r="K245" s="37"/>
    </row>
    <row r="246" spans="1:11" ht="12" customHeight="1" x14ac:dyDescent="0.15">
      <c r="A246" s="37"/>
      <c r="K246" s="37"/>
    </row>
    <row r="247" spans="1:11" ht="12" customHeight="1" x14ac:dyDescent="0.15">
      <c r="A247" s="37"/>
      <c r="K247" s="37"/>
    </row>
    <row r="248" spans="1:11" ht="12" customHeight="1" x14ac:dyDescent="0.15">
      <c r="A248" s="37"/>
      <c r="K248" s="37"/>
    </row>
    <row r="249" spans="1:11" ht="12" customHeight="1" x14ac:dyDescent="0.15">
      <c r="A249" s="37"/>
      <c r="K249" s="37"/>
    </row>
    <row r="250" spans="1:11" ht="12" customHeight="1" x14ac:dyDescent="0.15">
      <c r="A250" s="37"/>
      <c r="K250" s="37"/>
    </row>
    <row r="251" spans="1:11" ht="12" customHeight="1" x14ac:dyDescent="0.15">
      <c r="A251" s="37"/>
      <c r="K251" s="37"/>
    </row>
    <row r="252" spans="1:11" ht="12" customHeight="1" x14ac:dyDescent="0.15">
      <c r="A252" s="37"/>
      <c r="K252" s="37"/>
    </row>
    <row r="253" spans="1:11" ht="12" customHeight="1" x14ac:dyDescent="0.15">
      <c r="A253" s="37"/>
      <c r="K253" s="37"/>
    </row>
    <row r="254" spans="1:11" ht="12" customHeight="1" x14ac:dyDescent="0.15">
      <c r="A254" s="37"/>
      <c r="K254" s="37"/>
    </row>
    <row r="255" spans="1:11" ht="12" customHeight="1" x14ac:dyDescent="0.15">
      <c r="A255" s="37"/>
      <c r="K255" s="37"/>
    </row>
    <row r="256" spans="1:11" ht="12" customHeight="1" x14ac:dyDescent="0.15">
      <c r="A256" s="37"/>
      <c r="K256" s="37"/>
    </row>
    <row r="257" spans="1:11" ht="12" customHeight="1" x14ac:dyDescent="0.15">
      <c r="A257" s="37"/>
      <c r="K257" s="37"/>
    </row>
    <row r="258" spans="1:11" ht="12" customHeight="1" x14ac:dyDescent="0.15">
      <c r="A258" s="37"/>
      <c r="K258" s="37"/>
    </row>
    <row r="259" spans="1:11" ht="12" customHeight="1" x14ac:dyDescent="0.15">
      <c r="A259" s="37"/>
      <c r="K259" s="37"/>
    </row>
    <row r="260" spans="1:11" ht="12" customHeight="1" x14ac:dyDescent="0.15">
      <c r="A260" s="37"/>
      <c r="K260" s="37"/>
    </row>
    <row r="261" spans="1:11" ht="12" customHeight="1" x14ac:dyDescent="0.15">
      <c r="A261" s="37"/>
      <c r="K261" s="37"/>
    </row>
    <row r="262" spans="1:11" ht="12" customHeight="1" x14ac:dyDescent="0.15">
      <c r="A262" s="37"/>
      <c r="K262" s="37"/>
    </row>
    <row r="263" spans="1:11" ht="12" customHeight="1" x14ac:dyDescent="0.15">
      <c r="A263" s="37"/>
      <c r="K263" s="37"/>
    </row>
    <row r="264" spans="1:11" ht="12" customHeight="1" x14ac:dyDescent="0.15">
      <c r="A264" s="37"/>
      <c r="K264" s="37"/>
    </row>
    <row r="265" spans="1:11" ht="12" customHeight="1" x14ac:dyDescent="0.15">
      <c r="A265" s="37"/>
      <c r="K265" s="37"/>
    </row>
    <row r="266" spans="1:11" ht="12" customHeight="1" x14ac:dyDescent="0.15">
      <c r="A266" s="37"/>
      <c r="K266" s="37"/>
    </row>
    <row r="267" spans="1:11" ht="12" customHeight="1" x14ac:dyDescent="0.15">
      <c r="A267" s="37"/>
      <c r="K267" s="37"/>
    </row>
    <row r="268" spans="1:11" ht="12" customHeight="1" x14ac:dyDescent="0.15">
      <c r="A268" s="37"/>
      <c r="K268" s="37"/>
    </row>
    <row r="269" spans="1:11" ht="12" customHeight="1" x14ac:dyDescent="0.15">
      <c r="A269" s="37"/>
      <c r="K269" s="37"/>
    </row>
    <row r="270" spans="1:11" ht="12" customHeight="1" x14ac:dyDescent="0.15">
      <c r="A270" s="37"/>
      <c r="K270" s="37"/>
    </row>
    <row r="271" spans="1:11" ht="12" customHeight="1" x14ac:dyDescent="0.15">
      <c r="A271" s="37"/>
      <c r="K271" s="37"/>
    </row>
    <row r="272" spans="1:11" ht="12" customHeight="1" x14ac:dyDescent="0.15">
      <c r="A272" s="37"/>
      <c r="K272" s="37"/>
    </row>
    <row r="273" spans="1:11" ht="12" customHeight="1" x14ac:dyDescent="0.15">
      <c r="A273" s="37"/>
      <c r="K273" s="37"/>
    </row>
    <row r="274" spans="1:11" ht="12" customHeight="1" x14ac:dyDescent="0.15">
      <c r="A274" s="37"/>
      <c r="K274" s="37"/>
    </row>
    <row r="275" spans="1:11" ht="12" customHeight="1" x14ac:dyDescent="0.15">
      <c r="A275" s="37"/>
      <c r="K275" s="37"/>
    </row>
    <row r="276" spans="1:11" ht="12" customHeight="1" x14ac:dyDescent="0.15">
      <c r="A276" s="37"/>
      <c r="K276" s="37"/>
    </row>
    <row r="277" spans="1:11" ht="12" customHeight="1" x14ac:dyDescent="0.15">
      <c r="A277" s="37"/>
      <c r="K277" s="37"/>
    </row>
    <row r="278" spans="1:11" ht="12" customHeight="1" x14ac:dyDescent="0.15">
      <c r="A278" s="37"/>
      <c r="K278" s="37"/>
    </row>
    <row r="279" spans="1:11" ht="12" customHeight="1" x14ac:dyDescent="0.15">
      <c r="A279" s="37"/>
      <c r="K279" s="37"/>
    </row>
    <row r="280" spans="1:11" ht="12" customHeight="1" x14ac:dyDescent="0.15">
      <c r="A280" s="37"/>
      <c r="K280" s="37"/>
    </row>
    <row r="281" spans="1:11" ht="12" customHeight="1" x14ac:dyDescent="0.15">
      <c r="A281" s="37"/>
      <c r="K281" s="37"/>
    </row>
    <row r="282" spans="1:11" ht="12" customHeight="1" x14ac:dyDescent="0.15">
      <c r="A282" s="37"/>
      <c r="K282" s="37"/>
    </row>
    <row r="283" spans="1:11" ht="12" customHeight="1" x14ac:dyDescent="0.15">
      <c r="A283" s="37"/>
      <c r="K283" s="37"/>
    </row>
    <row r="284" spans="1:11" ht="12" customHeight="1" x14ac:dyDescent="0.15">
      <c r="A284" s="37"/>
      <c r="K284" s="37"/>
    </row>
    <row r="285" spans="1:11" ht="12" customHeight="1" x14ac:dyDescent="0.15">
      <c r="A285" s="37"/>
      <c r="K285" s="37"/>
    </row>
    <row r="286" spans="1:11" ht="12" customHeight="1" x14ac:dyDescent="0.15">
      <c r="A286" s="37"/>
      <c r="K286" s="37"/>
    </row>
    <row r="287" spans="1:11" ht="12" customHeight="1" x14ac:dyDescent="0.15">
      <c r="A287" s="37"/>
      <c r="K287" s="37"/>
    </row>
    <row r="288" spans="1:11" ht="12" customHeight="1" x14ac:dyDescent="0.15">
      <c r="A288" s="37"/>
      <c r="K288" s="37"/>
    </row>
    <row r="289" spans="1:11" ht="12" customHeight="1" x14ac:dyDescent="0.15">
      <c r="A289" s="37"/>
      <c r="K289" s="37"/>
    </row>
    <row r="290" spans="1:11" ht="12" customHeight="1" x14ac:dyDescent="0.15">
      <c r="A290" s="37"/>
      <c r="K290" s="37"/>
    </row>
    <row r="291" spans="1:11" ht="12" customHeight="1" x14ac:dyDescent="0.15">
      <c r="A291" s="37"/>
      <c r="K291" s="37"/>
    </row>
    <row r="292" spans="1:11" ht="12" customHeight="1" x14ac:dyDescent="0.15">
      <c r="A292" s="37"/>
      <c r="K292" s="37"/>
    </row>
    <row r="293" spans="1:11" ht="12" customHeight="1" x14ac:dyDescent="0.15">
      <c r="A293" s="37"/>
      <c r="K293" s="37"/>
    </row>
    <row r="294" spans="1:11" ht="12" customHeight="1" x14ac:dyDescent="0.15">
      <c r="A294" s="37"/>
      <c r="K294" s="37"/>
    </row>
    <row r="295" spans="1:11" ht="12" customHeight="1" x14ac:dyDescent="0.15">
      <c r="A295" s="37"/>
      <c r="K295" s="37"/>
    </row>
    <row r="296" spans="1:11" ht="12" customHeight="1" x14ac:dyDescent="0.15">
      <c r="A296" s="37"/>
      <c r="K296" s="37"/>
    </row>
    <row r="297" spans="1:11" ht="12" customHeight="1" x14ac:dyDescent="0.15">
      <c r="A297" s="37"/>
      <c r="K297" s="37"/>
    </row>
    <row r="298" spans="1:11" ht="12" customHeight="1" x14ac:dyDescent="0.15">
      <c r="A298" s="37"/>
      <c r="K298" s="37"/>
    </row>
    <row r="299" spans="1:11" ht="12" customHeight="1" x14ac:dyDescent="0.15">
      <c r="A299" s="37"/>
      <c r="K299" s="37"/>
    </row>
    <row r="300" spans="1:11" ht="12" customHeight="1" x14ac:dyDescent="0.15">
      <c r="A300" s="37"/>
      <c r="K300" s="37"/>
    </row>
    <row r="301" spans="1:11" ht="12" customHeight="1" x14ac:dyDescent="0.15">
      <c r="A301" s="37"/>
      <c r="K301" s="37"/>
    </row>
    <row r="302" spans="1:11" ht="12" customHeight="1" x14ac:dyDescent="0.15">
      <c r="A302" s="37"/>
      <c r="K302" s="37"/>
    </row>
    <row r="303" spans="1:11" ht="12" customHeight="1" x14ac:dyDescent="0.15">
      <c r="A303" s="37"/>
      <c r="K303" s="37"/>
    </row>
    <row r="304" spans="1:11" ht="12" customHeight="1" x14ac:dyDescent="0.15">
      <c r="A304" s="37"/>
      <c r="K304" s="37"/>
    </row>
    <row r="305" spans="1:11" ht="12" customHeight="1" x14ac:dyDescent="0.15">
      <c r="A305" s="37"/>
      <c r="K305" s="37"/>
    </row>
    <row r="306" spans="1:11" ht="12" customHeight="1" x14ac:dyDescent="0.15">
      <c r="A306" s="37"/>
      <c r="K306" s="37"/>
    </row>
    <row r="307" spans="1:11" ht="12" customHeight="1" x14ac:dyDescent="0.15">
      <c r="A307" s="37"/>
      <c r="K307" s="37"/>
    </row>
    <row r="308" spans="1:11" ht="12" customHeight="1" x14ac:dyDescent="0.15">
      <c r="A308" s="37"/>
      <c r="K308" s="37"/>
    </row>
    <row r="309" spans="1:11" ht="12" customHeight="1" x14ac:dyDescent="0.15">
      <c r="A309" s="37"/>
      <c r="K309" s="37"/>
    </row>
    <row r="310" spans="1:11" ht="12" customHeight="1" x14ac:dyDescent="0.15">
      <c r="A310" s="37"/>
      <c r="K310" s="37"/>
    </row>
    <row r="311" spans="1:11" ht="12" customHeight="1" x14ac:dyDescent="0.15">
      <c r="A311" s="37"/>
      <c r="K311" s="37"/>
    </row>
    <row r="312" spans="1:11" ht="12" customHeight="1" x14ac:dyDescent="0.15">
      <c r="A312" s="37"/>
      <c r="K312" s="37"/>
    </row>
    <row r="313" spans="1:11" ht="12" customHeight="1" x14ac:dyDescent="0.15">
      <c r="A313" s="37"/>
      <c r="K313" s="37"/>
    </row>
    <row r="314" spans="1:11" ht="12" customHeight="1" x14ac:dyDescent="0.15">
      <c r="A314" s="37"/>
      <c r="K314" s="37"/>
    </row>
    <row r="315" spans="1:11" ht="12" customHeight="1" x14ac:dyDescent="0.15">
      <c r="A315" s="37"/>
      <c r="K315" s="37"/>
    </row>
    <row r="316" spans="1:11" ht="12" customHeight="1" x14ac:dyDescent="0.15">
      <c r="A316" s="37"/>
      <c r="K316" s="37"/>
    </row>
    <row r="317" spans="1:11" ht="12" customHeight="1" x14ac:dyDescent="0.15">
      <c r="A317" s="37"/>
      <c r="K317" s="37"/>
    </row>
    <row r="318" spans="1:11" ht="12" customHeight="1" x14ac:dyDescent="0.15">
      <c r="A318" s="37"/>
      <c r="K318" s="37"/>
    </row>
    <row r="319" spans="1:11" ht="12" customHeight="1" x14ac:dyDescent="0.15">
      <c r="A319" s="37"/>
      <c r="K319" s="37"/>
    </row>
    <row r="320" spans="1:11" ht="12" customHeight="1" x14ac:dyDescent="0.15">
      <c r="A320" s="37"/>
      <c r="K320" s="37"/>
    </row>
    <row r="321" spans="1:11" ht="12" customHeight="1" x14ac:dyDescent="0.15">
      <c r="A321" s="37"/>
      <c r="K321" s="37"/>
    </row>
    <row r="322" spans="1:11" ht="12" customHeight="1" x14ac:dyDescent="0.15">
      <c r="A322" s="37"/>
      <c r="K322" s="37"/>
    </row>
    <row r="323" spans="1:11" ht="12" customHeight="1" x14ac:dyDescent="0.15">
      <c r="A323" s="37"/>
      <c r="K323" s="37"/>
    </row>
    <row r="324" spans="1:11" ht="12" customHeight="1" x14ac:dyDescent="0.15">
      <c r="A324" s="37"/>
      <c r="K324" s="37"/>
    </row>
    <row r="325" spans="1:11" ht="12" customHeight="1" x14ac:dyDescent="0.15">
      <c r="A325" s="37"/>
      <c r="K325" s="37"/>
    </row>
    <row r="326" spans="1:11" ht="12" customHeight="1" x14ac:dyDescent="0.15">
      <c r="A326" s="37"/>
      <c r="K326" s="37"/>
    </row>
    <row r="327" spans="1:11" ht="12" customHeight="1" x14ac:dyDescent="0.15">
      <c r="A327" s="37"/>
      <c r="K327" s="37"/>
    </row>
    <row r="328" spans="1:11" ht="12" customHeight="1" x14ac:dyDescent="0.15">
      <c r="A328" s="37"/>
      <c r="K328" s="37"/>
    </row>
    <row r="329" spans="1:11" ht="12" customHeight="1" x14ac:dyDescent="0.15">
      <c r="A329" s="37"/>
      <c r="K329" s="37"/>
    </row>
    <row r="330" spans="1:11" ht="12" customHeight="1" x14ac:dyDescent="0.15">
      <c r="A330" s="37"/>
      <c r="K330" s="37"/>
    </row>
    <row r="331" spans="1:11" ht="12" customHeight="1" x14ac:dyDescent="0.15">
      <c r="A331" s="37"/>
      <c r="K331" s="37"/>
    </row>
    <row r="332" spans="1:11" ht="12" customHeight="1" x14ac:dyDescent="0.15">
      <c r="A332" s="37"/>
      <c r="K332" s="37"/>
    </row>
    <row r="333" spans="1:11" ht="12" customHeight="1" x14ac:dyDescent="0.15">
      <c r="A333" s="37"/>
      <c r="K333" s="37"/>
    </row>
    <row r="334" spans="1:11" ht="12" customHeight="1" x14ac:dyDescent="0.15">
      <c r="A334" s="37"/>
      <c r="K334" s="37"/>
    </row>
    <row r="335" spans="1:11" ht="12" customHeight="1" x14ac:dyDescent="0.15">
      <c r="A335" s="37"/>
      <c r="K335" s="37"/>
    </row>
    <row r="336" spans="1:11" ht="12" customHeight="1" x14ac:dyDescent="0.15">
      <c r="A336" s="37"/>
      <c r="K336" s="37"/>
    </row>
    <row r="337" spans="1:11" ht="12" customHeight="1" x14ac:dyDescent="0.15">
      <c r="A337" s="37"/>
      <c r="K337" s="37"/>
    </row>
    <row r="338" spans="1:11" ht="12" customHeight="1" x14ac:dyDescent="0.15">
      <c r="A338" s="37"/>
      <c r="K338" s="37"/>
    </row>
    <row r="339" spans="1:11" ht="12" customHeight="1" x14ac:dyDescent="0.15">
      <c r="A339" s="37"/>
      <c r="K339" s="37"/>
    </row>
    <row r="340" spans="1:11" ht="12" customHeight="1" x14ac:dyDescent="0.15">
      <c r="A340" s="37"/>
      <c r="K340" s="37"/>
    </row>
    <row r="341" spans="1:11" ht="12" customHeight="1" x14ac:dyDescent="0.15">
      <c r="A341" s="37"/>
      <c r="K341" s="37"/>
    </row>
    <row r="342" spans="1:11" ht="12" customHeight="1" x14ac:dyDescent="0.15">
      <c r="A342" s="37"/>
      <c r="K342" s="37"/>
    </row>
    <row r="343" spans="1:11" ht="12" customHeight="1" x14ac:dyDescent="0.15">
      <c r="A343" s="37"/>
      <c r="K343" s="37"/>
    </row>
    <row r="344" spans="1:11" ht="12" customHeight="1" x14ac:dyDescent="0.15">
      <c r="A344" s="37"/>
      <c r="K344" s="37"/>
    </row>
    <row r="345" spans="1:11" ht="12" customHeight="1" x14ac:dyDescent="0.15">
      <c r="A345" s="37"/>
      <c r="K345" s="37"/>
    </row>
    <row r="346" spans="1:11" ht="12" customHeight="1" x14ac:dyDescent="0.15">
      <c r="A346" s="37"/>
      <c r="K346" s="37"/>
    </row>
    <row r="347" spans="1:11" ht="12" customHeight="1" x14ac:dyDescent="0.15">
      <c r="A347" s="37"/>
      <c r="K347" s="37"/>
    </row>
    <row r="348" spans="1:11" ht="12" customHeight="1" x14ac:dyDescent="0.15">
      <c r="A348" s="37"/>
      <c r="K348" s="37"/>
    </row>
    <row r="349" spans="1:11" ht="12" customHeight="1" x14ac:dyDescent="0.15">
      <c r="A349" s="37"/>
      <c r="K349" s="37"/>
    </row>
    <row r="350" spans="1:11" ht="12" customHeight="1" x14ac:dyDescent="0.15">
      <c r="A350" s="37"/>
      <c r="K350" s="37"/>
    </row>
    <row r="351" spans="1:11" ht="12" customHeight="1" x14ac:dyDescent="0.15">
      <c r="A351" s="37"/>
      <c r="K351" s="37"/>
    </row>
    <row r="352" spans="1:11" ht="12" customHeight="1" x14ac:dyDescent="0.15">
      <c r="A352" s="37"/>
      <c r="K352" s="37"/>
    </row>
    <row r="353" spans="1:11" ht="12" customHeight="1" x14ac:dyDescent="0.15">
      <c r="A353" s="37"/>
      <c r="K353" s="37"/>
    </row>
    <row r="354" spans="1:11" ht="12" customHeight="1" x14ac:dyDescent="0.15">
      <c r="A354" s="37"/>
      <c r="K354" s="37"/>
    </row>
    <row r="355" spans="1:11" ht="12" customHeight="1" x14ac:dyDescent="0.15">
      <c r="A355" s="37"/>
      <c r="K355" s="37"/>
    </row>
    <row r="356" spans="1:11" ht="12" customHeight="1" x14ac:dyDescent="0.15">
      <c r="A356" s="37"/>
      <c r="K356" s="37"/>
    </row>
    <row r="357" spans="1:11" ht="12" customHeight="1" x14ac:dyDescent="0.15">
      <c r="A357" s="37"/>
      <c r="K357" s="37"/>
    </row>
    <row r="358" spans="1:11" ht="12" customHeight="1" x14ac:dyDescent="0.15">
      <c r="A358" s="37"/>
      <c r="K358" s="37"/>
    </row>
    <row r="359" spans="1:11" ht="12" customHeight="1" x14ac:dyDescent="0.15">
      <c r="A359" s="37"/>
      <c r="K359" s="37"/>
    </row>
    <row r="360" spans="1:11" ht="12" customHeight="1" x14ac:dyDescent="0.15">
      <c r="A360" s="37"/>
      <c r="K360" s="37"/>
    </row>
    <row r="361" spans="1:11" ht="12" customHeight="1" x14ac:dyDescent="0.15">
      <c r="A361" s="37"/>
      <c r="K361" s="37"/>
    </row>
    <row r="362" spans="1:11" ht="12" customHeight="1" x14ac:dyDescent="0.15">
      <c r="A362" s="37"/>
      <c r="K362" s="37"/>
    </row>
    <row r="363" spans="1:11" ht="12" customHeight="1" x14ac:dyDescent="0.15">
      <c r="A363" s="37"/>
      <c r="K363" s="37"/>
    </row>
    <row r="364" spans="1:11" ht="12" customHeight="1" x14ac:dyDescent="0.15">
      <c r="A364" s="37"/>
      <c r="K364" s="37"/>
    </row>
    <row r="365" spans="1:11" ht="12" customHeight="1" x14ac:dyDescent="0.15">
      <c r="A365" s="37"/>
      <c r="K365" s="37"/>
    </row>
    <row r="366" spans="1:11" ht="12" customHeight="1" x14ac:dyDescent="0.15">
      <c r="A366" s="37"/>
      <c r="K366" s="37"/>
    </row>
    <row r="367" spans="1:11" ht="12" customHeight="1" x14ac:dyDescent="0.15">
      <c r="A367" s="37"/>
      <c r="K367" s="37"/>
    </row>
    <row r="368" spans="1:11" ht="12" customHeight="1" x14ac:dyDescent="0.15">
      <c r="A368" s="37"/>
      <c r="K368" s="37"/>
    </row>
    <row r="369" spans="1:11" ht="12" customHeight="1" x14ac:dyDescent="0.15">
      <c r="A369" s="37"/>
      <c r="K369" s="37"/>
    </row>
    <row r="370" spans="1:11" ht="12" customHeight="1" x14ac:dyDescent="0.15">
      <c r="A370" s="37"/>
      <c r="K370" s="37"/>
    </row>
    <row r="371" spans="1:11" ht="12" customHeight="1" x14ac:dyDescent="0.15">
      <c r="A371" s="37"/>
      <c r="K371" s="37"/>
    </row>
    <row r="372" spans="1:11" ht="12" customHeight="1" x14ac:dyDescent="0.15">
      <c r="A372" s="37"/>
      <c r="K372" s="37"/>
    </row>
    <row r="373" spans="1:11" ht="12" customHeight="1" x14ac:dyDescent="0.15">
      <c r="A373" s="37"/>
      <c r="K373" s="37"/>
    </row>
    <row r="374" spans="1:11" ht="12" customHeight="1" x14ac:dyDescent="0.15">
      <c r="A374" s="37"/>
      <c r="K374" s="37"/>
    </row>
    <row r="375" spans="1:11" ht="12" customHeight="1" x14ac:dyDescent="0.15">
      <c r="A375" s="37"/>
      <c r="K375" s="37"/>
    </row>
    <row r="376" spans="1:11" ht="12" customHeight="1" x14ac:dyDescent="0.15">
      <c r="A376" s="37"/>
      <c r="K376" s="37"/>
    </row>
    <row r="377" spans="1:11" ht="12" customHeight="1" x14ac:dyDescent="0.15">
      <c r="A377" s="37"/>
      <c r="K377" s="37"/>
    </row>
    <row r="378" spans="1:11" ht="12" customHeight="1" x14ac:dyDescent="0.15">
      <c r="A378" s="37"/>
      <c r="K378" s="37"/>
    </row>
    <row r="379" spans="1:11" ht="12" customHeight="1" x14ac:dyDescent="0.15">
      <c r="A379" s="37"/>
      <c r="K379" s="37"/>
    </row>
    <row r="380" spans="1:11" ht="12" customHeight="1" x14ac:dyDescent="0.15">
      <c r="A380" s="37"/>
      <c r="K380" s="37"/>
    </row>
    <row r="381" spans="1:11" ht="12" customHeight="1" x14ac:dyDescent="0.15">
      <c r="A381" s="37"/>
      <c r="K381" s="37"/>
    </row>
    <row r="382" spans="1:11" ht="12" customHeight="1" x14ac:dyDescent="0.15">
      <c r="A382" s="37"/>
      <c r="K382" s="37"/>
    </row>
    <row r="383" spans="1:11" ht="12" customHeight="1" x14ac:dyDescent="0.15">
      <c r="A383" s="37"/>
      <c r="K383" s="37"/>
    </row>
    <row r="384" spans="1:11" ht="12" customHeight="1" x14ac:dyDescent="0.15">
      <c r="A384" s="37"/>
      <c r="K384" s="37"/>
    </row>
    <row r="385" spans="1:11" ht="12" customHeight="1" x14ac:dyDescent="0.15">
      <c r="A385" s="37"/>
      <c r="K385" s="37"/>
    </row>
    <row r="386" spans="1:11" ht="12" customHeight="1" x14ac:dyDescent="0.15">
      <c r="A386" s="37"/>
      <c r="K386" s="37"/>
    </row>
    <row r="387" spans="1:11" ht="12" customHeight="1" x14ac:dyDescent="0.15">
      <c r="A387" s="37"/>
      <c r="K387" s="37"/>
    </row>
    <row r="388" spans="1:11" ht="12" customHeight="1" x14ac:dyDescent="0.15">
      <c r="A388" s="37"/>
      <c r="K388" s="37"/>
    </row>
    <row r="389" spans="1:11" ht="12" customHeight="1" x14ac:dyDescent="0.15">
      <c r="A389" s="37"/>
      <c r="K389" s="37"/>
    </row>
    <row r="390" spans="1:11" ht="12" customHeight="1" x14ac:dyDescent="0.15">
      <c r="A390" s="37"/>
      <c r="K390" s="37"/>
    </row>
    <row r="391" spans="1:11" ht="12" customHeight="1" x14ac:dyDescent="0.15">
      <c r="A391" s="37"/>
      <c r="K391" s="37"/>
    </row>
    <row r="392" spans="1:11" ht="12" customHeight="1" x14ac:dyDescent="0.15">
      <c r="A392" s="37"/>
      <c r="K392" s="37"/>
    </row>
    <row r="393" spans="1:11" ht="12" customHeight="1" x14ac:dyDescent="0.15">
      <c r="A393" s="37"/>
      <c r="K393" s="37"/>
    </row>
    <row r="394" spans="1:11" ht="12" customHeight="1" x14ac:dyDescent="0.15">
      <c r="A394" s="37"/>
      <c r="K394" s="37"/>
    </row>
    <row r="395" spans="1:11" ht="12" customHeight="1" x14ac:dyDescent="0.15">
      <c r="A395" s="37"/>
      <c r="K395" s="37"/>
    </row>
    <row r="396" spans="1:11" ht="12" customHeight="1" x14ac:dyDescent="0.15">
      <c r="A396" s="37"/>
      <c r="K396" s="37"/>
    </row>
    <row r="397" spans="1:11" ht="12" customHeight="1" x14ac:dyDescent="0.15">
      <c r="A397" s="37"/>
      <c r="K397" s="37"/>
    </row>
    <row r="398" spans="1:11" ht="12" customHeight="1" x14ac:dyDescent="0.15">
      <c r="A398" s="37"/>
      <c r="K398" s="37"/>
    </row>
    <row r="399" spans="1:11" ht="12" customHeight="1" x14ac:dyDescent="0.15">
      <c r="A399" s="37"/>
      <c r="K399" s="37"/>
    </row>
    <row r="400" spans="1:11" ht="12" customHeight="1" x14ac:dyDescent="0.15">
      <c r="A400" s="37"/>
      <c r="K400" s="37"/>
    </row>
    <row r="401" spans="1:11" ht="12" customHeight="1" x14ac:dyDescent="0.15">
      <c r="A401" s="37"/>
      <c r="K401" s="37"/>
    </row>
    <row r="402" spans="1:11" ht="12" customHeight="1" x14ac:dyDescent="0.15">
      <c r="A402" s="37"/>
      <c r="K402" s="37"/>
    </row>
    <row r="403" spans="1:11" ht="12" customHeight="1" x14ac:dyDescent="0.15">
      <c r="A403" s="37"/>
      <c r="K403" s="37"/>
    </row>
    <row r="404" spans="1:11" ht="12" customHeight="1" x14ac:dyDescent="0.15">
      <c r="A404" s="37"/>
      <c r="K404" s="37"/>
    </row>
    <row r="405" spans="1:11" ht="12" customHeight="1" x14ac:dyDescent="0.15">
      <c r="A405" s="37"/>
      <c r="K405" s="37"/>
    </row>
    <row r="406" spans="1:11" ht="12" customHeight="1" x14ac:dyDescent="0.15">
      <c r="A406" s="37"/>
      <c r="K406" s="37"/>
    </row>
    <row r="407" spans="1:11" ht="12" customHeight="1" x14ac:dyDescent="0.15">
      <c r="A407" s="37"/>
      <c r="K407" s="37"/>
    </row>
    <row r="408" spans="1:11" ht="12" customHeight="1" x14ac:dyDescent="0.15">
      <c r="A408" s="37"/>
      <c r="K408" s="37"/>
    </row>
    <row r="409" spans="1:11" ht="12" customHeight="1" x14ac:dyDescent="0.15">
      <c r="A409" s="37"/>
      <c r="K409" s="37"/>
    </row>
    <row r="410" spans="1:11" ht="12" customHeight="1" x14ac:dyDescent="0.15">
      <c r="A410" s="37"/>
      <c r="K410" s="37"/>
    </row>
    <row r="411" spans="1:11" ht="12" customHeight="1" x14ac:dyDescent="0.15">
      <c r="A411" s="37"/>
      <c r="K411" s="37"/>
    </row>
    <row r="412" spans="1:11" ht="12" customHeight="1" x14ac:dyDescent="0.15">
      <c r="A412" s="37"/>
      <c r="K412" s="37"/>
    </row>
    <row r="413" spans="1:11" ht="12" customHeight="1" x14ac:dyDescent="0.15">
      <c r="A413" s="37"/>
      <c r="K413" s="37"/>
    </row>
    <row r="414" spans="1:11" ht="12" customHeight="1" x14ac:dyDescent="0.15">
      <c r="A414" s="37"/>
      <c r="K414" s="37"/>
    </row>
    <row r="415" spans="1:11" ht="12" customHeight="1" x14ac:dyDescent="0.15">
      <c r="A415" s="37"/>
      <c r="K415" s="37"/>
    </row>
    <row r="416" spans="1:11" ht="12" customHeight="1" x14ac:dyDescent="0.15">
      <c r="A416" s="37"/>
      <c r="K416" s="37"/>
    </row>
    <row r="417" spans="1:11" ht="12" customHeight="1" x14ac:dyDescent="0.15">
      <c r="A417" s="37"/>
      <c r="K417" s="37"/>
    </row>
    <row r="418" spans="1:11" ht="12" customHeight="1" x14ac:dyDescent="0.15">
      <c r="A418" s="37"/>
      <c r="K418" s="37"/>
    </row>
    <row r="419" spans="1:11" ht="12" customHeight="1" x14ac:dyDescent="0.15">
      <c r="A419" s="37"/>
      <c r="K419" s="37"/>
    </row>
    <row r="420" spans="1:11" ht="12" customHeight="1" x14ac:dyDescent="0.15">
      <c r="A420" s="37"/>
      <c r="K420" s="37"/>
    </row>
    <row r="421" spans="1:11" ht="12" customHeight="1" x14ac:dyDescent="0.15">
      <c r="A421" s="37"/>
      <c r="K421" s="37"/>
    </row>
    <row r="422" spans="1:11" ht="12" customHeight="1" x14ac:dyDescent="0.15">
      <c r="A422" s="37"/>
      <c r="K422" s="37"/>
    </row>
    <row r="423" spans="1:11" ht="12" customHeight="1" x14ac:dyDescent="0.15">
      <c r="A423" s="37"/>
      <c r="K423" s="37"/>
    </row>
    <row r="424" spans="1:11" ht="12" customHeight="1" x14ac:dyDescent="0.15">
      <c r="A424" s="37"/>
      <c r="K424" s="37"/>
    </row>
    <row r="425" spans="1:11" ht="12" customHeight="1" x14ac:dyDescent="0.15">
      <c r="A425" s="37"/>
      <c r="K425" s="37"/>
    </row>
    <row r="426" spans="1:11" ht="12" customHeight="1" x14ac:dyDescent="0.15">
      <c r="A426" s="37"/>
      <c r="K426" s="37"/>
    </row>
    <row r="427" spans="1:11" ht="12" customHeight="1" x14ac:dyDescent="0.15">
      <c r="A427" s="37"/>
      <c r="K427" s="37"/>
    </row>
    <row r="428" spans="1:11" ht="12" customHeight="1" x14ac:dyDescent="0.15">
      <c r="A428" s="37"/>
      <c r="K428" s="37"/>
    </row>
    <row r="429" spans="1:11" ht="12" customHeight="1" x14ac:dyDescent="0.15">
      <c r="A429" s="37"/>
      <c r="K429" s="37"/>
    </row>
    <row r="430" spans="1:11" ht="12" customHeight="1" x14ac:dyDescent="0.15">
      <c r="A430" s="37"/>
      <c r="K430" s="37"/>
    </row>
    <row r="431" spans="1:11" ht="12" customHeight="1" x14ac:dyDescent="0.15">
      <c r="A431" s="37"/>
      <c r="K431" s="37"/>
    </row>
    <row r="432" spans="1:11" ht="12" customHeight="1" x14ac:dyDescent="0.15">
      <c r="A432" s="37"/>
      <c r="K432" s="37"/>
    </row>
    <row r="433" spans="1:11" ht="12" customHeight="1" x14ac:dyDescent="0.15">
      <c r="A433" s="37"/>
      <c r="K433" s="37"/>
    </row>
    <row r="434" spans="1:11" ht="12" customHeight="1" x14ac:dyDescent="0.15">
      <c r="A434" s="37"/>
      <c r="K434" s="37"/>
    </row>
    <row r="435" spans="1:11" ht="12" customHeight="1" x14ac:dyDescent="0.15">
      <c r="A435" s="37"/>
      <c r="K435" s="37"/>
    </row>
    <row r="436" spans="1:11" ht="12" customHeight="1" x14ac:dyDescent="0.15">
      <c r="A436" s="37"/>
      <c r="K436" s="37"/>
    </row>
    <row r="437" spans="1:11" ht="12" customHeight="1" x14ac:dyDescent="0.15">
      <c r="A437" s="37"/>
      <c r="K437" s="37"/>
    </row>
    <row r="438" spans="1:11" ht="12" customHeight="1" x14ac:dyDescent="0.15">
      <c r="A438" s="37"/>
      <c r="K438" s="37"/>
    </row>
    <row r="439" spans="1:11" ht="12" customHeight="1" x14ac:dyDescent="0.15">
      <c r="A439" s="37"/>
      <c r="K439" s="37"/>
    </row>
    <row r="440" spans="1:11" ht="12" customHeight="1" x14ac:dyDescent="0.15">
      <c r="A440" s="37"/>
      <c r="K440" s="37"/>
    </row>
    <row r="441" spans="1:11" ht="12" customHeight="1" x14ac:dyDescent="0.15">
      <c r="A441" s="37"/>
      <c r="K441" s="37"/>
    </row>
    <row r="442" spans="1:11" ht="12" customHeight="1" x14ac:dyDescent="0.15">
      <c r="A442" s="37"/>
      <c r="K442" s="37"/>
    </row>
    <row r="443" spans="1:11" ht="12" customHeight="1" x14ac:dyDescent="0.15">
      <c r="A443" s="37"/>
      <c r="K443" s="37"/>
    </row>
    <row r="444" spans="1:11" ht="12" customHeight="1" x14ac:dyDescent="0.15">
      <c r="A444" s="37"/>
      <c r="K444" s="37"/>
    </row>
    <row r="445" spans="1:11" ht="12" customHeight="1" x14ac:dyDescent="0.15">
      <c r="A445" s="37"/>
      <c r="K445" s="37"/>
    </row>
    <row r="446" spans="1:11" ht="12" customHeight="1" x14ac:dyDescent="0.15">
      <c r="A446" s="37"/>
      <c r="K446" s="37"/>
    </row>
    <row r="447" spans="1:11" ht="12" customHeight="1" x14ac:dyDescent="0.15">
      <c r="A447" s="37"/>
      <c r="K447" s="37"/>
    </row>
    <row r="448" spans="1:11" ht="12" customHeight="1" x14ac:dyDescent="0.15">
      <c r="A448" s="37"/>
      <c r="K448" s="37"/>
    </row>
    <row r="449" spans="1:11" ht="12" customHeight="1" x14ac:dyDescent="0.15">
      <c r="A449" s="37"/>
      <c r="K449" s="37"/>
    </row>
    <row r="450" spans="1:11" ht="12" customHeight="1" x14ac:dyDescent="0.15">
      <c r="A450" s="37"/>
      <c r="K450" s="37"/>
    </row>
    <row r="451" spans="1:11" ht="12" customHeight="1" x14ac:dyDescent="0.15">
      <c r="A451" s="37"/>
      <c r="K451" s="37"/>
    </row>
    <row r="452" spans="1:11" ht="12" customHeight="1" x14ac:dyDescent="0.15">
      <c r="A452" s="37"/>
      <c r="K452" s="37"/>
    </row>
    <row r="453" spans="1:11" ht="12" customHeight="1" x14ac:dyDescent="0.15">
      <c r="A453" s="37"/>
      <c r="K453" s="37"/>
    </row>
    <row r="454" spans="1:11" ht="12" customHeight="1" x14ac:dyDescent="0.15">
      <c r="A454" s="37"/>
      <c r="K454" s="37"/>
    </row>
    <row r="455" spans="1:11" ht="12" customHeight="1" x14ac:dyDescent="0.15">
      <c r="A455" s="37"/>
      <c r="K455" s="37"/>
    </row>
    <row r="456" spans="1:11" ht="12" customHeight="1" x14ac:dyDescent="0.15">
      <c r="A456" s="37"/>
      <c r="K456" s="37"/>
    </row>
    <row r="457" spans="1:11" ht="12" customHeight="1" x14ac:dyDescent="0.15">
      <c r="A457" s="37"/>
      <c r="K457" s="37"/>
    </row>
    <row r="458" spans="1:11" ht="12" customHeight="1" x14ac:dyDescent="0.15">
      <c r="A458" s="37"/>
      <c r="K458" s="37"/>
    </row>
    <row r="459" spans="1:11" ht="12" customHeight="1" x14ac:dyDescent="0.15">
      <c r="A459" s="37"/>
      <c r="K459" s="37"/>
    </row>
    <row r="460" spans="1:11" ht="12" customHeight="1" x14ac:dyDescent="0.15">
      <c r="A460" s="37"/>
      <c r="K460" s="37"/>
    </row>
    <row r="461" spans="1:11" ht="12" customHeight="1" x14ac:dyDescent="0.15">
      <c r="A461" s="37"/>
      <c r="K461" s="37"/>
    </row>
    <row r="462" spans="1:11" ht="12" customHeight="1" x14ac:dyDescent="0.15">
      <c r="A462" s="37"/>
      <c r="K462" s="37"/>
    </row>
    <row r="463" spans="1:11" ht="12" customHeight="1" x14ac:dyDescent="0.15">
      <c r="A463" s="37"/>
      <c r="K463" s="37"/>
    </row>
    <row r="464" spans="1:11" ht="12" customHeight="1" x14ac:dyDescent="0.15">
      <c r="A464" s="37"/>
      <c r="K464" s="37"/>
    </row>
    <row r="465" spans="1:11" ht="12" customHeight="1" x14ac:dyDescent="0.15">
      <c r="A465" s="37"/>
      <c r="K465" s="37"/>
    </row>
    <row r="466" spans="1:11" ht="12" customHeight="1" x14ac:dyDescent="0.15">
      <c r="A466" s="37"/>
      <c r="K466" s="37"/>
    </row>
    <row r="467" spans="1:11" ht="12" customHeight="1" x14ac:dyDescent="0.15">
      <c r="A467" s="37"/>
      <c r="K467" s="37"/>
    </row>
    <row r="468" spans="1:11" ht="12" customHeight="1" x14ac:dyDescent="0.15">
      <c r="A468" s="37"/>
      <c r="K468" s="37"/>
    </row>
    <row r="469" spans="1:11" ht="12" customHeight="1" x14ac:dyDescent="0.15">
      <c r="A469" s="37"/>
      <c r="K469" s="37"/>
    </row>
    <row r="470" spans="1:11" ht="12" customHeight="1" x14ac:dyDescent="0.15">
      <c r="A470" s="37"/>
      <c r="K470" s="37"/>
    </row>
    <row r="471" spans="1:11" ht="12" customHeight="1" x14ac:dyDescent="0.15">
      <c r="A471" s="37"/>
      <c r="K471" s="37"/>
    </row>
    <row r="472" spans="1:11" ht="12" customHeight="1" x14ac:dyDescent="0.15">
      <c r="A472" s="37"/>
      <c r="K472" s="37"/>
    </row>
    <row r="473" spans="1:11" ht="12" customHeight="1" x14ac:dyDescent="0.15">
      <c r="A473" s="37"/>
      <c r="K473" s="37"/>
    </row>
    <row r="474" spans="1:11" ht="12" customHeight="1" x14ac:dyDescent="0.15">
      <c r="A474" s="37"/>
      <c r="K474" s="37"/>
    </row>
    <row r="475" spans="1:11" ht="12" customHeight="1" x14ac:dyDescent="0.15">
      <c r="A475" s="37"/>
      <c r="K475" s="37"/>
    </row>
    <row r="476" spans="1:11" ht="12" customHeight="1" x14ac:dyDescent="0.15">
      <c r="A476" s="37"/>
      <c r="K476" s="37"/>
    </row>
    <row r="477" spans="1:11" ht="12" customHeight="1" x14ac:dyDescent="0.15">
      <c r="A477" s="37"/>
      <c r="K477" s="37"/>
    </row>
    <row r="478" spans="1:11" ht="12" customHeight="1" x14ac:dyDescent="0.15">
      <c r="A478" s="37"/>
      <c r="K478" s="37"/>
    </row>
    <row r="479" spans="1:11" ht="12" customHeight="1" x14ac:dyDescent="0.15">
      <c r="A479" s="37"/>
      <c r="K479" s="37"/>
    </row>
    <row r="480" spans="1:11" ht="12" customHeight="1" x14ac:dyDescent="0.15">
      <c r="A480" s="37"/>
      <c r="K480" s="37"/>
    </row>
    <row r="481" spans="1:11" ht="12" customHeight="1" x14ac:dyDescent="0.15">
      <c r="A481" s="37"/>
      <c r="K481" s="37"/>
    </row>
    <row r="482" spans="1:11" ht="12" customHeight="1" x14ac:dyDescent="0.15">
      <c r="A482" s="37"/>
      <c r="K482" s="37"/>
    </row>
    <row r="483" spans="1:11" ht="12" customHeight="1" x14ac:dyDescent="0.15">
      <c r="A483" s="37"/>
      <c r="K483" s="37"/>
    </row>
    <row r="484" spans="1:11" ht="12" customHeight="1" x14ac:dyDescent="0.15">
      <c r="A484" s="37"/>
      <c r="K484" s="37"/>
    </row>
    <row r="485" spans="1:11" ht="12" customHeight="1" x14ac:dyDescent="0.15">
      <c r="A485" s="37"/>
      <c r="K485" s="37"/>
    </row>
    <row r="486" spans="1:11" ht="12" customHeight="1" x14ac:dyDescent="0.15">
      <c r="A486" s="37"/>
      <c r="K486" s="37"/>
    </row>
    <row r="487" spans="1:11" ht="12" customHeight="1" x14ac:dyDescent="0.15">
      <c r="A487" s="37"/>
      <c r="K487" s="37"/>
    </row>
    <row r="488" spans="1:11" ht="12" customHeight="1" x14ac:dyDescent="0.15">
      <c r="A488" s="37"/>
      <c r="K488" s="37"/>
    </row>
    <row r="489" spans="1:11" ht="12" customHeight="1" x14ac:dyDescent="0.15">
      <c r="A489" s="37"/>
      <c r="K489" s="37"/>
    </row>
    <row r="490" spans="1:11" ht="12" customHeight="1" x14ac:dyDescent="0.15">
      <c r="A490" s="37"/>
      <c r="K490" s="37"/>
    </row>
    <row r="491" spans="1:11" ht="12" customHeight="1" x14ac:dyDescent="0.15">
      <c r="A491" s="37"/>
      <c r="K491" s="37"/>
    </row>
    <row r="492" spans="1:11" ht="12" customHeight="1" x14ac:dyDescent="0.15">
      <c r="A492" s="37"/>
      <c r="K492" s="37"/>
    </row>
    <row r="493" spans="1:11" ht="12" customHeight="1" x14ac:dyDescent="0.15">
      <c r="A493" s="37"/>
      <c r="K493" s="37"/>
    </row>
    <row r="494" spans="1:11" ht="12" customHeight="1" x14ac:dyDescent="0.15">
      <c r="A494" s="37"/>
      <c r="K494" s="37"/>
    </row>
    <row r="495" spans="1:11" ht="12" customHeight="1" x14ac:dyDescent="0.15">
      <c r="A495" s="37"/>
      <c r="K495" s="37"/>
    </row>
    <row r="496" spans="1:11" ht="12" customHeight="1" x14ac:dyDescent="0.15">
      <c r="A496" s="37"/>
      <c r="K496" s="37"/>
    </row>
    <row r="497" spans="1:11" ht="12" customHeight="1" x14ac:dyDescent="0.15">
      <c r="A497" s="37"/>
      <c r="K497" s="37"/>
    </row>
    <row r="498" spans="1:11" ht="12" customHeight="1" x14ac:dyDescent="0.15">
      <c r="A498" s="37"/>
      <c r="K498" s="37"/>
    </row>
    <row r="499" spans="1:11" ht="12" customHeight="1" x14ac:dyDescent="0.15">
      <c r="A499" s="37"/>
      <c r="K499" s="37"/>
    </row>
    <row r="500" spans="1:11" ht="12" customHeight="1" x14ac:dyDescent="0.15">
      <c r="A500" s="37"/>
      <c r="K500" s="37"/>
    </row>
    <row r="501" spans="1:11" ht="12" customHeight="1" x14ac:dyDescent="0.15">
      <c r="A501" s="37"/>
      <c r="K501" s="37"/>
    </row>
    <row r="502" spans="1:11" ht="12" customHeight="1" x14ac:dyDescent="0.15">
      <c r="A502" s="37"/>
      <c r="K502" s="37"/>
    </row>
    <row r="503" spans="1:11" ht="12" customHeight="1" x14ac:dyDescent="0.15">
      <c r="A503" s="37"/>
      <c r="K503" s="37"/>
    </row>
    <row r="504" spans="1:11" ht="12" customHeight="1" x14ac:dyDescent="0.15">
      <c r="A504" s="37"/>
      <c r="K504" s="37"/>
    </row>
    <row r="505" spans="1:11" ht="12" customHeight="1" x14ac:dyDescent="0.15">
      <c r="A505" s="37"/>
      <c r="K505" s="37"/>
    </row>
    <row r="506" spans="1:11" ht="12" customHeight="1" x14ac:dyDescent="0.15">
      <c r="A506" s="37"/>
      <c r="K506" s="37"/>
    </row>
    <row r="507" spans="1:11" ht="12" customHeight="1" x14ac:dyDescent="0.15">
      <c r="A507" s="37"/>
      <c r="K507" s="37"/>
    </row>
    <row r="508" spans="1:11" ht="12" customHeight="1" x14ac:dyDescent="0.15">
      <c r="A508" s="37"/>
      <c r="K508" s="37"/>
    </row>
    <row r="509" spans="1:11" ht="12" customHeight="1" x14ac:dyDescent="0.15">
      <c r="A509" s="37"/>
      <c r="K509" s="37"/>
    </row>
    <row r="510" spans="1:11" ht="12" customHeight="1" x14ac:dyDescent="0.15">
      <c r="A510" s="37"/>
      <c r="K510" s="37"/>
    </row>
    <row r="511" spans="1:11" ht="12" customHeight="1" x14ac:dyDescent="0.15">
      <c r="A511" s="37"/>
      <c r="K511" s="37"/>
    </row>
    <row r="512" spans="1:11" ht="12" customHeight="1" x14ac:dyDescent="0.15">
      <c r="A512" s="37"/>
      <c r="K512" s="37"/>
    </row>
    <row r="513" spans="1:11" ht="12" customHeight="1" x14ac:dyDescent="0.15">
      <c r="A513" s="37"/>
      <c r="K513" s="37"/>
    </row>
    <row r="514" spans="1:11" ht="12" customHeight="1" x14ac:dyDescent="0.15">
      <c r="A514" s="37"/>
      <c r="K514" s="37"/>
    </row>
    <row r="515" spans="1:11" ht="12" customHeight="1" x14ac:dyDescent="0.15">
      <c r="A515" s="37"/>
      <c r="K515" s="37"/>
    </row>
    <row r="516" spans="1:11" ht="12" customHeight="1" x14ac:dyDescent="0.15">
      <c r="A516" s="37"/>
      <c r="K516" s="37"/>
    </row>
    <row r="517" spans="1:11" ht="12" customHeight="1" x14ac:dyDescent="0.15">
      <c r="A517" s="37"/>
      <c r="K517" s="37"/>
    </row>
    <row r="518" spans="1:11" ht="12" customHeight="1" x14ac:dyDescent="0.15">
      <c r="A518" s="37"/>
      <c r="K518" s="37"/>
    </row>
    <row r="519" spans="1:11" ht="12" customHeight="1" x14ac:dyDescent="0.15">
      <c r="A519" s="37"/>
      <c r="K519" s="37"/>
    </row>
    <row r="520" spans="1:11" ht="12" customHeight="1" x14ac:dyDescent="0.15">
      <c r="A520" s="37"/>
      <c r="K520" s="37"/>
    </row>
    <row r="521" spans="1:11" ht="12" customHeight="1" x14ac:dyDescent="0.15">
      <c r="A521" s="37"/>
      <c r="K521" s="37"/>
    </row>
    <row r="522" spans="1:11" ht="12" customHeight="1" x14ac:dyDescent="0.15">
      <c r="A522" s="37"/>
      <c r="K522" s="37"/>
    </row>
    <row r="523" spans="1:11" ht="12" customHeight="1" x14ac:dyDescent="0.15">
      <c r="A523" s="37"/>
      <c r="K523" s="37"/>
    </row>
    <row r="524" spans="1:11" ht="12" customHeight="1" x14ac:dyDescent="0.15">
      <c r="A524" s="37"/>
      <c r="K524" s="37"/>
    </row>
    <row r="525" spans="1:11" ht="12" customHeight="1" x14ac:dyDescent="0.15">
      <c r="A525" s="37"/>
      <c r="K525" s="37"/>
    </row>
    <row r="526" spans="1:11" ht="12" customHeight="1" x14ac:dyDescent="0.15">
      <c r="A526" s="37"/>
      <c r="K526" s="37"/>
    </row>
    <row r="527" spans="1:11" ht="12" customHeight="1" x14ac:dyDescent="0.15">
      <c r="A527" s="37"/>
      <c r="K527" s="37"/>
    </row>
    <row r="528" spans="1:11" ht="12" customHeight="1" x14ac:dyDescent="0.15">
      <c r="A528" s="37"/>
      <c r="K528" s="37"/>
    </row>
    <row r="529" spans="1:11" ht="12" customHeight="1" x14ac:dyDescent="0.15">
      <c r="A529" s="37"/>
      <c r="K529" s="37"/>
    </row>
    <row r="530" spans="1:11" ht="12" customHeight="1" x14ac:dyDescent="0.15">
      <c r="A530" s="37"/>
      <c r="K530" s="37"/>
    </row>
    <row r="531" spans="1:11" ht="12" customHeight="1" x14ac:dyDescent="0.15">
      <c r="A531" s="37"/>
      <c r="K531" s="37"/>
    </row>
    <row r="532" spans="1:11" ht="12" customHeight="1" x14ac:dyDescent="0.15">
      <c r="A532" s="37"/>
      <c r="K532" s="37"/>
    </row>
    <row r="533" spans="1:11" ht="12" customHeight="1" x14ac:dyDescent="0.15">
      <c r="A533" s="37"/>
      <c r="K533" s="37"/>
    </row>
    <row r="534" spans="1:11" ht="12" customHeight="1" x14ac:dyDescent="0.15">
      <c r="A534" s="37"/>
      <c r="K534" s="37"/>
    </row>
    <row r="535" spans="1:11" ht="12" customHeight="1" x14ac:dyDescent="0.15">
      <c r="A535" s="37"/>
      <c r="K535" s="37"/>
    </row>
    <row r="536" spans="1:11" ht="12" customHeight="1" x14ac:dyDescent="0.15">
      <c r="A536" s="37"/>
      <c r="K536" s="37"/>
    </row>
    <row r="537" spans="1:11" ht="12" customHeight="1" x14ac:dyDescent="0.15">
      <c r="A537" s="37"/>
      <c r="K537" s="37"/>
    </row>
    <row r="538" spans="1:11" ht="12" customHeight="1" x14ac:dyDescent="0.15">
      <c r="A538" s="37"/>
      <c r="K538" s="37"/>
    </row>
    <row r="539" spans="1:11" ht="12" customHeight="1" x14ac:dyDescent="0.15">
      <c r="A539" s="37"/>
      <c r="K539" s="37"/>
    </row>
    <row r="540" spans="1:11" ht="12" customHeight="1" x14ac:dyDescent="0.15">
      <c r="A540" s="37"/>
      <c r="K540" s="37"/>
    </row>
    <row r="541" spans="1:11" ht="12" customHeight="1" x14ac:dyDescent="0.15">
      <c r="A541" s="37"/>
      <c r="K541" s="37"/>
    </row>
    <row r="542" spans="1:11" ht="12" customHeight="1" x14ac:dyDescent="0.15">
      <c r="A542" s="37"/>
      <c r="K542" s="37"/>
    </row>
    <row r="543" spans="1:11" ht="12" customHeight="1" x14ac:dyDescent="0.15">
      <c r="A543" s="37"/>
      <c r="K543" s="37"/>
    </row>
    <row r="544" spans="1:11" ht="12" customHeight="1" x14ac:dyDescent="0.15">
      <c r="A544" s="37"/>
      <c r="K544" s="37"/>
    </row>
    <row r="545" spans="1:11" ht="12" customHeight="1" x14ac:dyDescent="0.15">
      <c r="A545" s="37"/>
      <c r="K545" s="37"/>
    </row>
    <row r="546" spans="1:11" ht="12" customHeight="1" x14ac:dyDescent="0.15">
      <c r="A546" s="37"/>
      <c r="K546" s="37"/>
    </row>
    <row r="547" spans="1:11" ht="12" customHeight="1" x14ac:dyDescent="0.15">
      <c r="A547" s="37"/>
      <c r="K547" s="37"/>
    </row>
    <row r="548" spans="1:11" ht="12" customHeight="1" x14ac:dyDescent="0.15">
      <c r="A548" s="37"/>
      <c r="K548" s="37"/>
    </row>
    <row r="549" spans="1:11" ht="12" customHeight="1" x14ac:dyDescent="0.15">
      <c r="A549" s="37"/>
      <c r="K549" s="37"/>
    </row>
    <row r="550" spans="1:11" ht="12" customHeight="1" x14ac:dyDescent="0.15">
      <c r="A550" s="37"/>
      <c r="K550" s="37"/>
    </row>
    <row r="551" spans="1:11" ht="12" customHeight="1" x14ac:dyDescent="0.15">
      <c r="A551" s="37"/>
      <c r="K551" s="37"/>
    </row>
    <row r="552" spans="1:11" ht="12" customHeight="1" x14ac:dyDescent="0.15">
      <c r="A552" s="37"/>
      <c r="K552" s="37"/>
    </row>
    <row r="553" spans="1:11" ht="12" customHeight="1" x14ac:dyDescent="0.15">
      <c r="A553" s="37"/>
      <c r="K553" s="37"/>
    </row>
    <row r="554" spans="1:11" ht="12" customHeight="1" x14ac:dyDescent="0.15">
      <c r="A554" s="37"/>
      <c r="K554" s="37"/>
    </row>
    <row r="555" spans="1:11" ht="12" customHeight="1" x14ac:dyDescent="0.15">
      <c r="A555" s="37"/>
      <c r="K555" s="37"/>
    </row>
    <row r="556" spans="1:11" ht="12" customHeight="1" x14ac:dyDescent="0.15">
      <c r="A556" s="37"/>
      <c r="K556" s="37"/>
    </row>
    <row r="557" spans="1:11" ht="12" customHeight="1" x14ac:dyDescent="0.15">
      <c r="A557" s="37"/>
      <c r="K557" s="37"/>
    </row>
    <row r="558" spans="1:11" ht="12" customHeight="1" x14ac:dyDescent="0.15">
      <c r="A558" s="37"/>
      <c r="K558" s="37"/>
    </row>
    <row r="559" spans="1:11" ht="12" customHeight="1" x14ac:dyDescent="0.15">
      <c r="A559" s="37"/>
      <c r="K559" s="37"/>
    </row>
    <row r="560" spans="1:11" ht="12" customHeight="1" x14ac:dyDescent="0.15">
      <c r="A560" s="37"/>
      <c r="K560" s="37"/>
    </row>
    <row r="561" spans="1:11" ht="12" customHeight="1" x14ac:dyDescent="0.15">
      <c r="A561" s="37"/>
      <c r="K561" s="37"/>
    </row>
    <row r="562" spans="1:11" ht="12" customHeight="1" x14ac:dyDescent="0.15">
      <c r="A562" s="37"/>
      <c r="K562" s="37"/>
    </row>
    <row r="563" spans="1:11" ht="12" customHeight="1" x14ac:dyDescent="0.15">
      <c r="A563" s="37"/>
      <c r="K563" s="37"/>
    </row>
    <row r="564" spans="1:11" ht="12" customHeight="1" x14ac:dyDescent="0.15">
      <c r="A564" s="37"/>
      <c r="K564" s="37"/>
    </row>
    <row r="565" spans="1:11" ht="12" customHeight="1" x14ac:dyDescent="0.15">
      <c r="A565" s="37"/>
      <c r="K565" s="37"/>
    </row>
    <row r="566" spans="1:11" ht="12" customHeight="1" x14ac:dyDescent="0.15">
      <c r="A566" s="37"/>
      <c r="K566" s="37"/>
    </row>
    <row r="567" spans="1:11" ht="12" customHeight="1" x14ac:dyDescent="0.15">
      <c r="A567" s="37"/>
      <c r="K567" s="37"/>
    </row>
    <row r="568" spans="1:11" ht="12" customHeight="1" x14ac:dyDescent="0.15">
      <c r="A568" s="37"/>
      <c r="K568" s="37"/>
    </row>
    <row r="569" spans="1:11" ht="12" customHeight="1" x14ac:dyDescent="0.15">
      <c r="A569" s="37"/>
      <c r="K569" s="37"/>
    </row>
    <row r="570" spans="1:11" ht="12" customHeight="1" x14ac:dyDescent="0.15">
      <c r="A570" s="37"/>
      <c r="K570" s="37"/>
    </row>
    <row r="571" spans="1:11" ht="12" customHeight="1" x14ac:dyDescent="0.15">
      <c r="A571" s="37"/>
      <c r="K571" s="37"/>
    </row>
    <row r="572" spans="1:11" ht="12" customHeight="1" x14ac:dyDescent="0.15">
      <c r="A572" s="37"/>
      <c r="K572" s="37"/>
    </row>
    <row r="573" spans="1:11" ht="12" customHeight="1" x14ac:dyDescent="0.15">
      <c r="A573" s="37"/>
      <c r="K573" s="37"/>
    </row>
    <row r="574" spans="1:11" ht="12" customHeight="1" x14ac:dyDescent="0.15">
      <c r="A574" s="37"/>
      <c r="K574" s="37"/>
    </row>
    <row r="575" spans="1:11" ht="12" customHeight="1" x14ac:dyDescent="0.15">
      <c r="A575" s="37"/>
      <c r="K575" s="37"/>
    </row>
    <row r="576" spans="1:11" ht="12" customHeight="1" x14ac:dyDescent="0.15">
      <c r="A576" s="37"/>
      <c r="K576" s="37"/>
    </row>
    <row r="577" spans="1:11" ht="12" customHeight="1" x14ac:dyDescent="0.15">
      <c r="A577" s="37"/>
      <c r="K577" s="37"/>
    </row>
    <row r="578" spans="1:11" ht="12" customHeight="1" x14ac:dyDescent="0.15">
      <c r="A578" s="37"/>
      <c r="K578" s="37"/>
    </row>
    <row r="579" spans="1:11" ht="12" customHeight="1" x14ac:dyDescent="0.15">
      <c r="A579" s="37"/>
      <c r="K579" s="37"/>
    </row>
    <row r="580" spans="1:11" ht="12" customHeight="1" x14ac:dyDescent="0.15">
      <c r="A580" s="37"/>
      <c r="K580" s="37"/>
    </row>
    <row r="581" spans="1:11" ht="12" customHeight="1" x14ac:dyDescent="0.15">
      <c r="A581" s="37"/>
      <c r="K581" s="37"/>
    </row>
    <row r="582" spans="1:11" ht="12" customHeight="1" x14ac:dyDescent="0.15">
      <c r="A582" s="37"/>
      <c r="K582" s="37"/>
    </row>
    <row r="583" spans="1:11" ht="12" customHeight="1" x14ac:dyDescent="0.15">
      <c r="A583" s="37"/>
      <c r="K583" s="37"/>
    </row>
    <row r="584" spans="1:11" ht="12" customHeight="1" x14ac:dyDescent="0.15">
      <c r="A584" s="37"/>
      <c r="K584" s="37"/>
    </row>
    <row r="585" spans="1:11" ht="12" customHeight="1" x14ac:dyDescent="0.15">
      <c r="A585" s="37"/>
      <c r="K585" s="37"/>
    </row>
    <row r="586" spans="1:11" ht="12" customHeight="1" x14ac:dyDescent="0.15">
      <c r="A586" s="37"/>
      <c r="K586" s="37"/>
    </row>
    <row r="587" spans="1:11" ht="12" customHeight="1" x14ac:dyDescent="0.15">
      <c r="A587" s="37"/>
      <c r="K587" s="37"/>
    </row>
    <row r="588" spans="1:11" ht="12" customHeight="1" x14ac:dyDescent="0.15">
      <c r="A588" s="37"/>
      <c r="K588" s="37"/>
    </row>
    <row r="589" spans="1:11" ht="12" customHeight="1" x14ac:dyDescent="0.15">
      <c r="A589" s="37"/>
      <c r="K589" s="37"/>
    </row>
    <row r="590" spans="1:11" ht="12" customHeight="1" x14ac:dyDescent="0.15">
      <c r="A590" s="37"/>
      <c r="K590" s="37"/>
    </row>
    <row r="591" spans="1:11" ht="12" customHeight="1" x14ac:dyDescent="0.15">
      <c r="A591" s="37"/>
      <c r="K591" s="37"/>
    </row>
    <row r="592" spans="1:11" ht="12" customHeight="1" x14ac:dyDescent="0.15">
      <c r="A592" s="37"/>
      <c r="K592" s="37"/>
    </row>
    <row r="593" spans="1:11" ht="12" customHeight="1" x14ac:dyDescent="0.15">
      <c r="A593" s="37"/>
      <c r="K593" s="37"/>
    </row>
    <row r="594" spans="1:11" ht="12" customHeight="1" x14ac:dyDescent="0.15">
      <c r="A594" s="37"/>
      <c r="K594" s="37"/>
    </row>
    <row r="595" spans="1:11" ht="12" customHeight="1" x14ac:dyDescent="0.15">
      <c r="A595" s="37"/>
      <c r="K595" s="37"/>
    </row>
    <row r="596" spans="1:11" ht="12" customHeight="1" x14ac:dyDescent="0.15">
      <c r="A596" s="37"/>
      <c r="K596" s="37"/>
    </row>
    <row r="597" spans="1:11" ht="12" customHeight="1" x14ac:dyDescent="0.15">
      <c r="A597" s="37"/>
      <c r="K597" s="37"/>
    </row>
    <row r="598" spans="1:11" ht="12" customHeight="1" x14ac:dyDescent="0.15">
      <c r="A598" s="37"/>
      <c r="K598" s="37"/>
    </row>
    <row r="599" spans="1:11" ht="12" customHeight="1" x14ac:dyDescent="0.15">
      <c r="A599" s="37"/>
      <c r="K599" s="37"/>
    </row>
    <row r="600" spans="1:11" ht="12" customHeight="1" x14ac:dyDescent="0.15">
      <c r="A600" s="37"/>
      <c r="K600" s="37"/>
    </row>
    <row r="601" spans="1:11" ht="12" customHeight="1" x14ac:dyDescent="0.15">
      <c r="A601" s="37"/>
      <c r="K601" s="37"/>
    </row>
    <row r="602" spans="1:11" ht="12" customHeight="1" x14ac:dyDescent="0.15">
      <c r="A602" s="37"/>
      <c r="K602" s="37"/>
    </row>
    <row r="603" spans="1:11" ht="12" customHeight="1" x14ac:dyDescent="0.15">
      <c r="A603" s="37"/>
      <c r="K603" s="37"/>
    </row>
    <row r="604" spans="1:11" ht="12" customHeight="1" x14ac:dyDescent="0.15">
      <c r="A604" s="37"/>
      <c r="K604" s="37"/>
    </row>
    <row r="605" spans="1:11" ht="12" customHeight="1" x14ac:dyDescent="0.15">
      <c r="A605" s="37"/>
      <c r="K605" s="37"/>
    </row>
    <row r="606" spans="1:11" ht="12" customHeight="1" x14ac:dyDescent="0.15">
      <c r="A606" s="37"/>
      <c r="K606" s="37"/>
    </row>
    <row r="607" spans="1:11" ht="12" customHeight="1" x14ac:dyDescent="0.15">
      <c r="A607" s="37"/>
      <c r="K607" s="37"/>
    </row>
    <row r="608" spans="1:11" ht="12" customHeight="1" x14ac:dyDescent="0.15">
      <c r="A608" s="37"/>
      <c r="K608" s="37"/>
    </row>
    <row r="609" spans="1:11" ht="12" customHeight="1" x14ac:dyDescent="0.15">
      <c r="A609" s="37"/>
      <c r="K609" s="37"/>
    </row>
    <row r="610" spans="1:11" ht="12" customHeight="1" x14ac:dyDescent="0.15">
      <c r="A610" s="37"/>
      <c r="K610" s="37"/>
    </row>
    <row r="611" spans="1:11" ht="12" customHeight="1" x14ac:dyDescent="0.15">
      <c r="A611" s="37"/>
      <c r="K611" s="37"/>
    </row>
    <row r="612" spans="1:11" ht="12" customHeight="1" x14ac:dyDescent="0.15">
      <c r="A612" s="37"/>
      <c r="K612" s="37"/>
    </row>
    <row r="613" spans="1:11" ht="12" customHeight="1" x14ac:dyDescent="0.15">
      <c r="A613" s="37"/>
      <c r="K613" s="37"/>
    </row>
    <row r="614" spans="1:11" ht="12" customHeight="1" x14ac:dyDescent="0.15">
      <c r="A614" s="37"/>
      <c r="K614" s="37"/>
    </row>
    <row r="615" spans="1:11" ht="12" customHeight="1" x14ac:dyDescent="0.15">
      <c r="A615" s="37"/>
      <c r="K615" s="37"/>
    </row>
    <row r="616" spans="1:11" ht="12" customHeight="1" x14ac:dyDescent="0.15">
      <c r="A616" s="37"/>
      <c r="K616" s="37"/>
    </row>
    <row r="617" spans="1:11" ht="12" customHeight="1" x14ac:dyDescent="0.15">
      <c r="A617" s="37"/>
      <c r="K617" s="37"/>
    </row>
    <row r="618" spans="1:11" ht="12" customHeight="1" x14ac:dyDescent="0.15">
      <c r="A618" s="37"/>
      <c r="K618" s="37"/>
    </row>
    <row r="619" spans="1:11" ht="12" customHeight="1" x14ac:dyDescent="0.15">
      <c r="A619" s="37"/>
      <c r="K619" s="37"/>
    </row>
    <row r="620" spans="1:11" ht="12" customHeight="1" x14ac:dyDescent="0.15">
      <c r="A620" s="37"/>
      <c r="K620" s="37"/>
    </row>
    <row r="621" spans="1:11" ht="12" customHeight="1" x14ac:dyDescent="0.15">
      <c r="A621" s="37"/>
      <c r="K621" s="37"/>
    </row>
    <row r="622" spans="1:11" ht="12" customHeight="1" x14ac:dyDescent="0.15">
      <c r="A622" s="37"/>
      <c r="K622" s="37"/>
    </row>
    <row r="623" spans="1:11" ht="12" customHeight="1" x14ac:dyDescent="0.15">
      <c r="A623" s="37"/>
      <c r="K623" s="37"/>
    </row>
    <row r="624" spans="1:11" ht="12" customHeight="1" x14ac:dyDescent="0.15">
      <c r="A624" s="37"/>
      <c r="K624" s="37"/>
    </row>
    <row r="625" spans="1:11" ht="12" customHeight="1" x14ac:dyDescent="0.15">
      <c r="A625" s="37"/>
      <c r="K625" s="37"/>
    </row>
    <row r="626" spans="1:11" ht="12" customHeight="1" x14ac:dyDescent="0.15">
      <c r="A626" s="37"/>
      <c r="K626" s="37"/>
    </row>
    <row r="627" spans="1:11" ht="12" customHeight="1" x14ac:dyDescent="0.15">
      <c r="A627" s="37"/>
      <c r="K627" s="37"/>
    </row>
    <row r="628" spans="1:11" ht="12" customHeight="1" x14ac:dyDescent="0.15">
      <c r="A628" s="37"/>
      <c r="K628" s="37"/>
    </row>
    <row r="629" spans="1:11" ht="12" customHeight="1" x14ac:dyDescent="0.15">
      <c r="A629" s="37"/>
      <c r="K629" s="37"/>
    </row>
    <row r="630" spans="1:11" ht="12" customHeight="1" x14ac:dyDescent="0.15">
      <c r="A630" s="37"/>
      <c r="K630" s="37"/>
    </row>
    <row r="631" spans="1:11" ht="12" customHeight="1" x14ac:dyDescent="0.15">
      <c r="A631" s="37"/>
      <c r="K631" s="37"/>
    </row>
    <row r="632" spans="1:11" ht="12" customHeight="1" x14ac:dyDescent="0.15">
      <c r="A632" s="37"/>
      <c r="K632" s="37"/>
    </row>
    <row r="633" spans="1:11" ht="12" customHeight="1" x14ac:dyDescent="0.15">
      <c r="A633" s="37"/>
      <c r="K633" s="37"/>
    </row>
    <row r="634" spans="1:11" ht="12" customHeight="1" x14ac:dyDescent="0.15">
      <c r="A634" s="37"/>
      <c r="K634" s="37"/>
    </row>
    <row r="635" spans="1:11" ht="12" customHeight="1" x14ac:dyDescent="0.15">
      <c r="A635" s="37"/>
      <c r="K635" s="37"/>
    </row>
    <row r="636" spans="1:11" ht="12" customHeight="1" x14ac:dyDescent="0.15">
      <c r="A636" s="37"/>
      <c r="K636" s="37"/>
    </row>
    <row r="637" spans="1:11" ht="12" customHeight="1" x14ac:dyDescent="0.15">
      <c r="A637" s="37"/>
      <c r="K637" s="37"/>
    </row>
    <row r="638" spans="1:11" ht="12" customHeight="1" x14ac:dyDescent="0.15">
      <c r="A638" s="37"/>
      <c r="K638" s="37"/>
    </row>
    <row r="639" spans="1:11" ht="12" customHeight="1" x14ac:dyDescent="0.15">
      <c r="A639" s="37"/>
      <c r="K639" s="37"/>
    </row>
    <row r="640" spans="1:11" ht="12" customHeight="1" x14ac:dyDescent="0.15">
      <c r="A640" s="37"/>
      <c r="K640" s="37"/>
    </row>
    <row r="641" spans="1:11" ht="12" customHeight="1" x14ac:dyDescent="0.15">
      <c r="A641" s="37"/>
      <c r="K641" s="37"/>
    </row>
    <row r="642" spans="1:11" ht="12" customHeight="1" x14ac:dyDescent="0.15">
      <c r="A642" s="37"/>
      <c r="K642" s="37"/>
    </row>
    <row r="643" spans="1:11" ht="12" customHeight="1" x14ac:dyDescent="0.15">
      <c r="A643" s="37"/>
      <c r="K643" s="37"/>
    </row>
    <row r="644" spans="1:11" ht="12" customHeight="1" x14ac:dyDescent="0.15">
      <c r="A644" s="37"/>
      <c r="K644" s="37"/>
    </row>
    <row r="645" spans="1:11" ht="12" customHeight="1" x14ac:dyDescent="0.15">
      <c r="A645" s="37"/>
      <c r="K645" s="37"/>
    </row>
    <row r="646" spans="1:11" ht="12" customHeight="1" x14ac:dyDescent="0.15">
      <c r="A646" s="37"/>
      <c r="K646" s="37"/>
    </row>
    <row r="647" spans="1:11" ht="12" customHeight="1" x14ac:dyDescent="0.15">
      <c r="A647" s="37"/>
      <c r="K647" s="37"/>
    </row>
    <row r="648" spans="1:11" ht="12" customHeight="1" x14ac:dyDescent="0.15">
      <c r="A648" s="37"/>
      <c r="K648" s="37"/>
    </row>
    <row r="649" spans="1:11" ht="12" customHeight="1" x14ac:dyDescent="0.15">
      <c r="A649" s="37"/>
      <c r="K649" s="37"/>
    </row>
    <row r="650" spans="1:11" ht="12" customHeight="1" x14ac:dyDescent="0.15">
      <c r="A650" s="37"/>
      <c r="K650" s="37"/>
    </row>
    <row r="651" spans="1:11" ht="12" customHeight="1" x14ac:dyDescent="0.15">
      <c r="A651" s="37"/>
      <c r="K651" s="37"/>
    </row>
    <row r="652" spans="1:11" ht="12" customHeight="1" x14ac:dyDescent="0.15">
      <c r="A652" s="37"/>
      <c r="K652" s="37"/>
    </row>
    <row r="653" spans="1:11" ht="12" customHeight="1" x14ac:dyDescent="0.15">
      <c r="A653" s="37"/>
      <c r="K653" s="37"/>
    </row>
    <row r="654" spans="1:11" ht="12" customHeight="1" x14ac:dyDescent="0.15">
      <c r="A654" s="37"/>
      <c r="K654" s="37"/>
    </row>
    <row r="655" spans="1:11" ht="12" customHeight="1" x14ac:dyDescent="0.15">
      <c r="A655" s="37"/>
      <c r="K655" s="37"/>
    </row>
    <row r="656" spans="1:11" ht="12" customHeight="1" x14ac:dyDescent="0.15">
      <c r="A656" s="37"/>
      <c r="K656" s="37"/>
    </row>
    <row r="657" spans="1:11" ht="12" customHeight="1" x14ac:dyDescent="0.15">
      <c r="A657" s="37"/>
      <c r="K657" s="37"/>
    </row>
    <row r="658" spans="1:11" ht="12" customHeight="1" x14ac:dyDescent="0.15">
      <c r="A658" s="37"/>
      <c r="K658" s="37"/>
    </row>
    <row r="659" spans="1:11" ht="12" customHeight="1" x14ac:dyDescent="0.15">
      <c r="A659" s="37"/>
      <c r="K659" s="37"/>
    </row>
    <row r="660" spans="1:11" ht="12" customHeight="1" x14ac:dyDescent="0.15">
      <c r="A660" s="37"/>
      <c r="K660" s="37"/>
    </row>
    <row r="661" spans="1:11" ht="12" customHeight="1" x14ac:dyDescent="0.15">
      <c r="A661" s="37"/>
      <c r="K661" s="37"/>
    </row>
    <row r="662" spans="1:11" ht="12" customHeight="1" x14ac:dyDescent="0.15">
      <c r="A662" s="37"/>
      <c r="K662" s="37"/>
    </row>
    <row r="663" spans="1:11" ht="12" customHeight="1" x14ac:dyDescent="0.15">
      <c r="A663" s="37"/>
      <c r="K663" s="37"/>
    </row>
    <row r="664" spans="1:11" ht="12" customHeight="1" x14ac:dyDescent="0.15">
      <c r="A664" s="37"/>
      <c r="K664" s="37"/>
    </row>
    <row r="665" spans="1:11" ht="12" customHeight="1" x14ac:dyDescent="0.15">
      <c r="A665" s="37"/>
      <c r="K665" s="37"/>
    </row>
    <row r="666" spans="1:11" ht="12" customHeight="1" x14ac:dyDescent="0.15">
      <c r="A666" s="37"/>
      <c r="K666" s="37"/>
    </row>
    <row r="667" spans="1:11" ht="12" customHeight="1" x14ac:dyDescent="0.15">
      <c r="A667" s="37"/>
      <c r="K667" s="37"/>
    </row>
    <row r="668" spans="1:11" ht="12" customHeight="1" x14ac:dyDescent="0.15">
      <c r="A668" s="37"/>
      <c r="K668" s="37"/>
    </row>
    <row r="669" spans="1:11" ht="12" customHeight="1" x14ac:dyDescent="0.15">
      <c r="A669" s="37"/>
      <c r="K669" s="37"/>
    </row>
    <row r="670" spans="1:11" ht="12" customHeight="1" x14ac:dyDescent="0.15">
      <c r="A670" s="37"/>
      <c r="K670" s="37"/>
    </row>
    <row r="671" spans="1:11" ht="12" customHeight="1" x14ac:dyDescent="0.15">
      <c r="A671" s="37"/>
      <c r="K671" s="37"/>
    </row>
    <row r="672" spans="1:11" ht="12" customHeight="1" x14ac:dyDescent="0.15">
      <c r="A672" s="37"/>
      <c r="K672" s="37"/>
    </row>
    <row r="673" spans="1:11" ht="12" customHeight="1" x14ac:dyDescent="0.15">
      <c r="A673" s="37"/>
      <c r="K673" s="37"/>
    </row>
    <row r="674" spans="1:11" ht="12" customHeight="1" x14ac:dyDescent="0.15">
      <c r="A674" s="37"/>
      <c r="K674" s="37"/>
    </row>
    <row r="675" spans="1:11" ht="12" customHeight="1" x14ac:dyDescent="0.15">
      <c r="A675" s="37"/>
      <c r="K675" s="37"/>
    </row>
    <row r="676" spans="1:11" ht="12" customHeight="1" x14ac:dyDescent="0.15">
      <c r="A676" s="37"/>
      <c r="K676" s="37"/>
    </row>
    <row r="677" spans="1:11" ht="12" customHeight="1" x14ac:dyDescent="0.15">
      <c r="A677" s="37"/>
      <c r="K677" s="37"/>
    </row>
    <row r="678" spans="1:11" ht="12" customHeight="1" x14ac:dyDescent="0.15">
      <c r="A678" s="37"/>
      <c r="K678" s="37"/>
    </row>
    <row r="679" spans="1:11" ht="12" customHeight="1" x14ac:dyDescent="0.15">
      <c r="A679" s="37"/>
      <c r="K679" s="37"/>
    </row>
    <row r="680" spans="1:11" ht="12" customHeight="1" x14ac:dyDescent="0.15">
      <c r="A680" s="37"/>
      <c r="K680" s="37"/>
    </row>
    <row r="681" spans="1:11" ht="12" customHeight="1" x14ac:dyDescent="0.15">
      <c r="A681" s="37"/>
      <c r="K681" s="37"/>
    </row>
    <row r="682" spans="1:11" ht="12" customHeight="1" x14ac:dyDescent="0.15">
      <c r="A682" s="37"/>
      <c r="K682" s="37"/>
    </row>
    <row r="683" spans="1:11" ht="12" customHeight="1" x14ac:dyDescent="0.15">
      <c r="A683" s="37"/>
      <c r="K683" s="37"/>
    </row>
    <row r="684" spans="1:11" ht="12" customHeight="1" x14ac:dyDescent="0.15">
      <c r="A684" s="37"/>
      <c r="K684" s="37"/>
    </row>
    <row r="685" spans="1:11" ht="12" customHeight="1" x14ac:dyDescent="0.15">
      <c r="A685" s="37"/>
      <c r="K685" s="37"/>
    </row>
    <row r="686" spans="1:11" ht="12" customHeight="1" x14ac:dyDescent="0.15">
      <c r="A686" s="37"/>
      <c r="K686" s="37"/>
    </row>
    <row r="687" spans="1:11" ht="12" customHeight="1" x14ac:dyDescent="0.15">
      <c r="A687" s="37"/>
      <c r="K687" s="37"/>
    </row>
    <row r="688" spans="1:11" ht="12" customHeight="1" x14ac:dyDescent="0.15">
      <c r="A688" s="37"/>
      <c r="K688" s="37"/>
    </row>
    <row r="689" spans="1:11" ht="12" customHeight="1" x14ac:dyDescent="0.15">
      <c r="A689" s="37"/>
      <c r="K689" s="37"/>
    </row>
    <row r="690" spans="1:11" ht="12" customHeight="1" x14ac:dyDescent="0.15">
      <c r="A690" s="37"/>
      <c r="K690" s="37"/>
    </row>
    <row r="691" spans="1:11" ht="12" customHeight="1" x14ac:dyDescent="0.15">
      <c r="A691" s="37"/>
      <c r="K691" s="37"/>
    </row>
    <row r="692" spans="1:11" ht="12" customHeight="1" x14ac:dyDescent="0.15">
      <c r="A692" s="37"/>
      <c r="K692" s="37"/>
    </row>
    <row r="693" spans="1:11" ht="12" customHeight="1" x14ac:dyDescent="0.15">
      <c r="A693" s="37"/>
      <c r="K693" s="37"/>
    </row>
    <row r="694" spans="1:11" ht="12" customHeight="1" x14ac:dyDescent="0.15">
      <c r="A694" s="37"/>
      <c r="K694" s="37"/>
    </row>
    <row r="695" spans="1:11" ht="12" customHeight="1" x14ac:dyDescent="0.15">
      <c r="A695" s="37"/>
      <c r="K695" s="37"/>
    </row>
    <row r="696" spans="1:11" ht="12" customHeight="1" x14ac:dyDescent="0.15">
      <c r="A696" s="37"/>
      <c r="K696" s="37"/>
    </row>
    <row r="697" spans="1:11" ht="12" customHeight="1" x14ac:dyDescent="0.15">
      <c r="A697" s="37"/>
      <c r="K697" s="37"/>
    </row>
    <row r="698" spans="1:11" ht="12" customHeight="1" x14ac:dyDescent="0.15">
      <c r="A698" s="37"/>
      <c r="K698" s="37"/>
    </row>
    <row r="699" spans="1:11" ht="12" customHeight="1" x14ac:dyDescent="0.15">
      <c r="A699" s="37"/>
      <c r="K699" s="37"/>
    </row>
    <row r="700" spans="1:11" ht="12" customHeight="1" x14ac:dyDescent="0.15">
      <c r="A700" s="37"/>
      <c r="K700" s="37"/>
    </row>
    <row r="701" spans="1:11" ht="12" customHeight="1" x14ac:dyDescent="0.15">
      <c r="A701" s="37"/>
      <c r="K701" s="37"/>
    </row>
    <row r="702" spans="1:11" ht="12" customHeight="1" x14ac:dyDescent="0.15">
      <c r="A702" s="37"/>
      <c r="K702" s="37"/>
    </row>
    <row r="703" spans="1:11" ht="12" customHeight="1" x14ac:dyDescent="0.15">
      <c r="A703" s="37"/>
      <c r="K703" s="37"/>
    </row>
    <row r="704" spans="1:11" ht="12" customHeight="1" x14ac:dyDescent="0.15">
      <c r="A704" s="37"/>
      <c r="K704" s="37"/>
    </row>
    <row r="705" spans="1:11" ht="12" customHeight="1" x14ac:dyDescent="0.15">
      <c r="A705" s="37"/>
      <c r="K705" s="37"/>
    </row>
    <row r="706" spans="1:11" ht="12" customHeight="1" x14ac:dyDescent="0.15">
      <c r="A706" s="37"/>
      <c r="K706" s="37"/>
    </row>
    <row r="707" spans="1:11" ht="12" customHeight="1" x14ac:dyDescent="0.15">
      <c r="A707" s="37"/>
      <c r="K707" s="37"/>
    </row>
    <row r="708" spans="1:11" ht="12" customHeight="1" x14ac:dyDescent="0.15">
      <c r="A708" s="37"/>
      <c r="K708" s="37"/>
    </row>
    <row r="709" spans="1:11" ht="12" customHeight="1" x14ac:dyDescent="0.15">
      <c r="A709" s="37"/>
      <c r="K709" s="37"/>
    </row>
    <row r="710" spans="1:11" ht="12" customHeight="1" x14ac:dyDescent="0.15">
      <c r="A710" s="37"/>
      <c r="K710" s="37"/>
    </row>
    <row r="711" spans="1:11" ht="12" customHeight="1" x14ac:dyDescent="0.15">
      <c r="A711" s="37"/>
      <c r="K711" s="37"/>
    </row>
    <row r="712" spans="1:11" ht="12" customHeight="1" x14ac:dyDescent="0.15">
      <c r="A712" s="37"/>
      <c r="K712" s="37"/>
    </row>
    <row r="713" spans="1:11" ht="12" customHeight="1" x14ac:dyDescent="0.15">
      <c r="A713" s="37"/>
      <c r="K713" s="37"/>
    </row>
    <row r="714" spans="1:11" ht="12" customHeight="1" x14ac:dyDescent="0.15">
      <c r="A714" s="37"/>
      <c r="K714" s="37"/>
    </row>
    <row r="715" spans="1:11" ht="12" customHeight="1" x14ac:dyDescent="0.15">
      <c r="A715" s="37"/>
      <c r="K715" s="37"/>
    </row>
    <row r="716" spans="1:11" ht="12" customHeight="1" x14ac:dyDescent="0.15">
      <c r="A716" s="37"/>
      <c r="K716" s="37"/>
    </row>
    <row r="717" spans="1:11" ht="12" customHeight="1" x14ac:dyDescent="0.15">
      <c r="A717" s="37"/>
      <c r="K717" s="37"/>
    </row>
    <row r="718" spans="1:11" ht="12" customHeight="1" x14ac:dyDescent="0.15">
      <c r="A718" s="37"/>
      <c r="K718" s="37"/>
    </row>
    <row r="719" spans="1:11" ht="12" customHeight="1" x14ac:dyDescent="0.15">
      <c r="A719" s="37"/>
      <c r="K719" s="37"/>
    </row>
    <row r="720" spans="1:11" ht="12" customHeight="1" x14ac:dyDescent="0.15">
      <c r="A720" s="37"/>
      <c r="K720" s="37"/>
    </row>
    <row r="721" spans="1:11" ht="12" customHeight="1" x14ac:dyDescent="0.15">
      <c r="A721" s="37"/>
      <c r="K721" s="37"/>
    </row>
    <row r="722" spans="1:11" ht="12" customHeight="1" x14ac:dyDescent="0.15">
      <c r="A722" s="37"/>
      <c r="K722" s="37"/>
    </row>
    <row r="723" spans="1:11" ht="12" customHeight="1" x14ac:dyDescent="0.15">
      <c r="A723" s="37"/>
      <c r="K723" s="37"/>
    </row>
    <row r="724" spans="1:11" ht="12" customHeight="1" x14ac:dyDescent="0.15">
      <c r="A724" s="37"/>
      <c r="K724" s="37"/>
    </row>
    <row r="725" spans="1:11" ht="12" customHeight="1" x14ac:dyDescent="0.15">
      <c r="A725" s="37"/>
      <c r="K725" s="37"/>
    </row>
    <row r="726" spans="1:11" ht="12" customHeight="1" x14ac:dyDescent="0.15">
      <c r="A726" s="37"/>
      <c r="K726" s="37"/>
    </row>
    <row r="727" spans="1:11" ht="12" customHeight="1" x14ac:dyDescent="0.15">
      <c r="A727" s="37"/>
      <c r="K727" s="37"/>
    </row>
    <row r="728" spans="1:11" ht="12" customHeight="1" x14ac:dyDescent="0.15">
      <c r="A728" s="37"/>
      <c r="K728" s="37"/>
    </row>
    <row r="729" spans="1:11" ht="12" customHeight="1" x14ac:dyDescent="0.15">
      <c r="A729" s="37"/>
      <c r="K729" s="37"/>
    </row>
    <row r="730" spans="1:11" ht="12" customHeight="1" x14ac:dyDescent="0.15">
      <c r="A730" s="37"/>
      <c r="K730" s="37"/>
    </row>
    <row r="731" spans="1:11" ht="12" customHeight="1" x14ac:dyDescent="0.15">
      <c r="A731" s="37"/>
      <c r="K731" s="37"/>
    </row>
    <row r="732" spans="1:11" ht="12" customHeight="1" x14ac:dyDescent="0.15">
      <c r="A732" s="37"/>
      <c r="K732" s="37"/>
    </row>
    <row r="733" spans="1:11" ht="12" customHeight="1" x14ac:dyDescent="0.15">
      <c r="A733" s="37"/>
      <c r="K733" s="37"/>
    </row>
    <row r="734" spans="1:11" ht="12" customHeight="1" x14ac:dyDescent="0.15">
      <c r="A734" s="37"/>
      <c r="K734" s="37"/>
    </row>
    <row r="735" spans="1:11" ht="12" customHeight="1" x14ac:dyDescent="0.15">
      <c r="A735" s="37"/>
      <c r="K735" s="37"/>
    </row>
    <row r="736" spans="1:11" ht="12" customHeight="1" x14ac:dyDescent="0.15">
      <c r="A736" s="37"/>
      <c r="K736" s="37"/>
    </row>
    <row r="737" spans="1:11" ht="12" customHeight="1" x14ac:dyDescent="0.15">
      <c r="A737" s="37"/>
      <c r="K737" s="37"/>
    </row>
    <row r="738" spans="1:11" ht="12" customHeight="1" x14ac:dyDescent="0.15">
      <c r="A738" s="37"/>
      <c r="K738" s="37"/>
    </row>
    <row r="739" spans="1:11" ht="12" customHeight="1" x14ac:dyDescent="0.15">
      <c r="A739" s="37"/>
      <c r="K739" s="37"/>
    </row>
    <row r="740" spans="1:11" ht="12" customHeight="1" x14ac:dyDescent="0.15">
      <c r="A740" s="37"/>
      <c r="K740" s="37"/>
    </row>
    <row r="741" spans="1:11" ht="12" customHeight="1" x14ac:dyDescent="0.15">
      <c r="A741" s="37"/>
      <c r="K741" s="37"/>
    </row>
    <row r="742" spans="1:11" ht="12" customHeight="1" x14ac:dyDescent="0.15">
      <c r="A742" s="37"/>
      <c r="K742" s="37"/>
    </row>
    <row r="743" spans="1:11" ht="12" customHeight="1" x14ac:dyDescent="0.15">
      <c r="A743" s="37"/>
      <c r="K743" s="37"/>
    </row>
    <row r="744" spans="1:11" ht="12" customHeight="1" x14ac:dyDescent="0.15">
      <c r="A744" s="37"/>
      <c r="K744" s="37"/>
    </row>
    <row r="745" spans="1:11" ht="12" customHeight="1" x14ac:dyDescent="0.15">
      <c r="A745" s="37"/>
      <c r="K745" s="37"/>
    </row>
    <row r="746" spans="1:11" ht="12" customHeight="1" x14ac:dyDescent="0.15">
      <c r="A746" s="37"/>
      <c r="K746" s="37"/>
    </row>
    <row r="747" spans="1:11" ht="12" customHeight="1" x14ac:dyDescent="0.15">
      <c r="A747" s="37"/>
      <c r="K747" s="37"/>
    </row>
    <row r="748" spans="1:11" ht="12" customHeight="1" x14ac:dyDescent="0.15">
      <c r="A748" s="37"/>
      <c r="K748" s="37"/>
    </row>
    <row r="749" spans="1:11" ht="12" customHeight="1" x14ac:dyDescent="0.15">
      <c r="A749" s="37"/>
      <c r="K749" s="37"/>
    </row>
    <row r="750" spans="1:11" ht="12" customHeight="1" x14ac:dyDescent="0.15">
      <c r="A750" s="37"/>
      <c r="K750" s="37"/>
    </row>
    <row r="751" spans="1:11" ht="12" customHeight="1" x14ac:dyDescent="0.15">
      <c r="A751" s="37"/>
      <c r="K751" s="37"/>
    </row>
    <row r="752" spans="1:11" ht="12" customHeight="1" x14ac:dyDescent="0.15">
      <c r="A752" s="37"/>
      <c r="K752" s="37"/>
    </row>
    <row r="753" spans="1:11" ht="12" customHeight="1" x14ac:dyDescent="0.15">
      <c r="A753" s="37"/>
      <c r="K753" s="37"/>
    </row>
    <row r="754" spans="1:11" ht="12" customHeight="1" x14ac:dyDescent="0.15">
      <c r="A754" s="37"/>
      <c r="K754" s="37"/>
    </row>
    <row r="755" spans="1:11" ht="12" customHeight="1" x14ac:dyDescent="0.15">
      <c r="A755" s="37"/>
      <c r="K755" s="37"/>
    </row>
    <row r="756" spans="1:11" ht="12" customHeight="1" x14ac:dyDescent="0.15">
      <c r="A756" s="37"/>
      <c r="K756" s="37"/>
    </row>
    <row r="757" spans="1:11" ht="12" customHeight="1" x14ac:dyDescent="0.15">
      <c r="A757" s="37"/>
      <c r="K757" s="37"/>
    </row>
    <row r="758" spans="1:11" ht="12" customHeight="1" x14ac:dyDescent="0.15">
      <c r="A758" s="37"/>
      <c r="K758" s="37"/>
    </row>
    <row r="759" spans="1:11" ht="12" customHeight="1" x14ac:dyDescent="0.15">
      <c r="A759" s="37"/>
      <c r="K759" s="37"/>
    </row>
    <row r="760" spans="1:11" ht="12" customHeight="1" x14ac:dyDescent="0.15">
      <c r="A760" s="37"/>
      <c r="K760" s="37"/>
    </row>
    <row r="761" spans="1:11" ht="12" customHeight="1" x14ac:dyDescent="0.15">
      <c r="A761" s="37"/>
      <c r="K761" s="37"/>
    </row>
    <row r="762" spans="1:11" ht="12" customHeight="1" x14ac:dyDescent="0.15">
      <c r="A762" s="37"/>
      <c r="K762" s="37"/>
    </row>
    <row r="763" spans="1:11" ht="12" customHeight="1" x14ac:dyDescent="0.15">
      <c r="A763" s="37"/>
      <c r="K763" s="37"/>
    </row>
    <row r="764" spans="1:11" ht="12" customHeight="1" x14ac:dyDescent="0.15">
      <c r="A764" s="37"/>
      <c r="K764" s="37"/>
    </row>
    <row r="765" spans="1:11" ht="12" customHeight="1" x14ac:dyDescent="0.15">
      <c r="A765" s="37"/>
      <c r="K765" s="37"/>
    </row>
    <row r="766" spans="1:11" ht="12" customHeight="1" x14ac:dyDescent="0.15">
      <c r="A766" s="37"/>
      <c r="K766" s="37"/>
    </row>
    <row r="767" spans="1:11" ht="12" customHeight="1" x14ac:dyDescent="0.15">
      <c r="A767" s="37"/>
      <c r="K767" s="37"/>
    </row>
    <row r="768" spans="1:11" ht="12" customHeight="1" x14ac:dyDescent="0.15">
      <c r="A768" s="37"/>
      <c r="K768" s="37"/>
    </row>
    <row r="769" spans="1:11" ht="12" customHeight="1" x14ac:dyDescent="0.15">
      <c r="A769" s="37"/>
      <c r="K769" s="37"/>
    </row>
    <row r="770" spans="1:11" ht="12" customHeight="1" x14ac:dyDescent="0.15">
      <c r="A770" s="37"/>
      <c r="K770" s="37"/>
    </row>
    <row r="771" spans="1:11" ht="12" customHeight="1" x14ac:dyDescent="0.15">
      <c r="A771" s="37"/>
      <c r="K771" s="37"/>
    </row>
    <row r="772" spans="1:11" ht="12" customHeight="1" x14ac:dyDescent="0.15">
      <c r="A772" s="37"/>
      <c r="K772" s="37"/>
    </row>
    <row r="773" spans="1:11" ht="12" customHeight="1" x14ac:dyDescent="0.15">
      <c r="A773" s="37"/>
      <c r="K773" s="37"/>
    </row>
    <row r="774" spans="1:11" ht="12" customHeight="1" x14ac:dyDescent="0.15">
      <c r="A774" s="37"/>
      <c r="K774" s="37"/>
    </row>
    <row r="775" spans="1:11" ht="12" customHeight="1" x14ac:dyDescent="0.15">
      <c r="A775" s="37"/>
      <c r="K775" s="37"/>
    </row>
    <row r="776" spans="1:11" ht="12" customHeight="1" x14ac:dyDescent="0.15">
      <c r="A776" s="37"/>
      <c r="K776" s="37"/>
    </row>
    <row r="777" spans="1:11" ht="12" customHeight="1" x14ac:dyDescent="0.15">
      <c r="A777" s="37"/>
      <c r="K777" s="37"/>
    </row>
    <row r="778" spans="1:11" ht="12" customHeight="1" x14ac:dyDescent="0.15">
      <c r="A778" s="37"/>
      <c r="K778" s="37"/>
    </row>
    <row r="779" spans="1:11" ht="12" customHeight="1" x14ac:dyDescent="0.15">
      <c r="A779" s="37"/>
      <c r="K779" s="37"/>
    </row>
    <row r="780" spans="1:11" ht="12" customHeight="1" x14ac:dyDescent="0.15">
      <c r="A780" s="37"/>
      <c r="K780" s="37"/>
    </row>
    <row r="781" spans="1:11" ht="12" customHeight="1" x14ac:dyDescent="0.15">
      <c r="A781" s="37"/>
      <c r="K781" s="37"/>
    </row>
    <row r="782" spans="1:11" ht="12" customHeight="1" x14ac:dyDescent="0.15">
      <c r="A782" s="37"/>
      <c r="K782" s="37"/>
    </row>
    <row r="783" spans="1:11" ht="12" customHeight="1" x14ac:dyDescent="0.15">
      <c r="A783" s="37"/>
      <c r="K783" s="37"/>
    </row>
    <row r="784" spans="1:11" ht="12" customHeight="1" x14ac:dyDescent="0.15">
      <c r="A784" s="37"/>
      <c r="K784" s="37"/>
    </row>
    <row r="785" spans="1:11" ht="12" customHeight="1" x14ac:dyDescent="0.15">
      <c r="A785" s="37"/>
      <c r="K785" s="37"/>
    </row>
    <row r="786" spans="1:11" ht="12" customHeight="1" x14ac:dyDescent="0.15">
      <c r="A786" s="37"/>
      <c r="K786" s="37"/>
    </row>
    <row r="787" spans="1:11" ht="12" customHeight="1" x14ac:dyDescent="0.15">
      <c r="A787" s="37"/>
      <c r="K787" s="37"/>
    </row>
    <row r="788" spans="1:11" ht="12" customHeight="1" x14ac:dyDescent="0.15">
      <c r="A788" s="37"/>
      <c r="K788" s="37"/>
    </row>
    <row r="789" spans="1:11" ht="12" customHeight="1" x14ac:dyDescent="0.15">
      <c r="A789" s="37"/>
      <c r="K789" s="37"/>
    </row>
    <row r="790" spans="1:11" ht="12" customHeight="1" x14ac:dyDescent="0.15">
      <c r="A790" s="37"/>
      <c r="K790" s="37"/>
    </row>
    <row r="791" spans="1:11" ht="12" customHeight="1" x14ac:dyDescent="0.15">
      <c r="A791" s="37"/>
      <c r="K791" s="37"/>
    </row>
    <row r="792" spans="1:11" ht="12" customHeight="1" x14ac:dyDescent="0.15">
      <c r="A792" s="37"/>
      <c r="K792" s="37"/>
    </row>
    <row r="793" spans="1:11" ht="12" customHeight="1" x14ac:dyDescent="0.15">
      <c r="A793" s="37"/>
      <c r="K793" s="37"/>
    </row>
    <row r="794" spans="1:11" ht="12" customHeight="1" x14ac:dyDescent="0.15">
      <c r="A794" s="37"/>
      <c r="K794" s="37"/>
    </row>
    <row r="795" spans="1:11" ht="12" customHeight="1" x14ac:dyDescent="0.15">
      <c r="A795" s="37"/>
      <c r="K795" s="37"/>
    </row>
    <row r="796" spans="1:11" ht="12" customHeight="1" x14ac:dyDescent="0.15">
      <c r="A796" s="37"/>
      <c r="K796" s="37"/>
    </row>
    <row r="797" spans="1:11" ht="12" customHeight="1" x14ac:dyDescent="0.15">
      <c r="A797" s="37"/>
      <c r="K797" s="37"/>
    </row>
    <row r="798" spans="1:11" ht="12" customHeight="1" x14ac:dyDescent="0.15">
      <c r="A798" s="37"/>
      <c r="K798" s="37"/>
    </row>
    <row r="799" spans="1:11" ht="12" customHeight="1" x14ac:dyDescent="0.15">
      <c r="A799" s="37"/>
      <c r="K799" s="37"/>
    </row>
    <row r="800" spans="1:11" ht="12" customHeight="1" x14ac:dyDescent="0.15">
      <c r="A800" s="37"/>
      <c r="K800" s="37"/>
    </row>
    <row r="801" spans="1:11" ht="12" customHeight="1" x14ac:dyDescent="0.15">
      <c r="A801" s="37"/>
      <c r="K801" s="37"/>
    </row>
    <row r="802" spans="1:11" ht="12" customHeight="1" x14ac:dyDescent="0.15">
      <c r="A802" s="37"/>
      <c r="K802" s="37"/>
    </row>
    <row r="803" spans="1:11" ht="12" customHeight="1" x14ac:dyDescent="0.15">
      <c r="A803" s="37"/>
      <c r="K803" s="37"/>
    </row>
    <row r="804" spans="1:11" ht="12" customHeight="1" x14ac:dyDescent="0.15">
      <c r="A804" s="37"/>
      <c r="K804" s="37"/>
    </row>
    <row r="805" spans="1:11" ht="12" customHeight="1" x14ac:dyDescent="0.15">
      <c r="A805" s="37"/>
      <c r="K805" s="37"/>
    </row>
    <row r="806" spans="1:11" ht="12" customHeight="1" x14ac:dyDescent="0.15">
      <c r="A806" s="37"/>
      <c r="K806" s="37"/>
    </row>
    <row r="807" spans="1:11" ht="12" customHeight="1" x14ac:dyDescent="0.15">
      <c r="A807" s="37"/>
      <c r="K807" s="37"/>
    </row>
    <row r="808" spans="1:11" ht="12" customHeight="1" x14ac:dyDescent="0.15">
      <c r="A808" s="37"/>
      <c r="K808" s="37"/>
    </row>
    <row r="809" spans="1:11" ht="12" customHeight="1" x14ac:dyDescent="0.15">
      <c r="A809" s="37"/>
      <c r="K809" s="37"/>
    </row>
    <row r="810" spans="1:11" ht="12" customHeight="1" x14ac:dyDescent="0.15">
      <c r="A810" s="37"/>
      <c r="K810" s="37"/>
    </row>
    <row r="811" spans="1:11" ht="12" customHeight="1" x14ac:dyDescent="0.15">
      <c r="A811" s="37"/>
      <c r="K811" s="37"/>
    </row>
    <row r="812" spans="1:11" ht="12" customHeight="1" x14ac:dyDescent="0.15">
      <c r="A812" s="37"/>
      <c r="K812" s="37"/>
    </row>
    <row r="813" spans="1:11" ht="12" customHeight="1" x14ac:dyDescent="0.15">
      <c r="A813" s="37"/>
      <c r="K813" s="37"/>
    </row>
    <row r="814" spans="1:11" ht="12" customHeight="1" x14ac:dyDescent="0.15">
      <c r="A814" s="37"/>
      <c r="K814" s="37"/>
    </row>
    <row r="815" spans="1:11" ht="12" customHeight="1" x14ac:dyDescent="0.15">
      <c r="A815" s="37"/>
      <c r="K815" s="37"/>
    </row>
    <row r="816" spans="1:11" ht="12" customHeight="1" x14ac:dyDescent="0.15">
      <c r="A816" s="37"/>
      <c r="K816" s="37"/>
    </row>
    <row r="817" spans="1:11" ht="12" customHeight="1" x14ac:dyDescent="0.15">
      <c r="A817" s="37"/>
      <c r="K817" s="37"/>
    </row>
    <row r="818" spans="1:11" ht="12" customHeight="1" x14ac:dyDescent="0.15">
      <c r="A818" s="37"/>
      <c r="K818" s="37"/>
    </row>
    <row r="819" spans="1:11" ht="12" customHeight="1" x14ac:dyDescent="0.15">
      <c r="A819" s="37"/>
      <c r="K819" s="37"/>
    </row>
    <row r="820" spans="1:11" ht="12" customHeight="1" x14ac:dyDescent="0.15">
      <c r="A820" s="37"/>
      <c r="K820" s="37"/>
    </row>
    <row r="821" spans="1:11" ht="12" customHeight="1" x14ac:dyDescent="0.15">
      <c r="A821" s="37"/>
      <c r="K821" s="37"/>
    </row>
    <row r="822" spans="1:11" ht="12" customHeight="1" x14ac:dyDescent="0.15">
      <c r="A822" s="37"/>
      <c r="K822" s="37"/>
    </row>
    <row r="823" spans="1:11" ht="12" customHeight="1" x14ac:dyDescent="0.15">
      <c r="A823" s="37"/>
      <c r="K823" s="37"/>
    </row>
    <row r="824" spans="1:11" ht="12" customHeight="1" x14ac:dyDescent="0.15">
      <c r="A824" s="37"/>
      <c r="K824" s="37"/>
    </row>
    <row r="825" spans="1:11" ht="12" customHeight="1" x14ac:dyDescent="0.15">
      <c r="A825" s="37"/>
      <c r="K825" s="37"/>
    </row>
    <row r="826" spans="1:11" ht="12" customHeight="1" x14ac:dyDescent="0.15">
      <c r="A826" s="37"/>
      <c r="K826" s="37"/>
    </row>
    <row r="827" spans="1:11" ht="12" customHeight="1" x14ac:dyDescent="0.15">
      <c r="A827" s="37"/>
      <c r="K827" s="37"/>
    </row>
    <row r="828" spans="1:11" ht="12" customHeight="1" x14ac:dyDescent="0.15">
      <c r="A828" s="37"/>
      <c r="K828" s="37"/>
    </row>
    <row r="829" spans="1:11" ht="12" customHeight="1" x14ac:dyDescent="0.15">
      <c r="A829" s="37"/>
      <c r="K829" s="37"/>
    </row>
    <row r="830" spans="1:11" ht="12" customHeight="1" x14ac:dyDescent="0.15">
      <c r="A830" s="37"/>
      <c r="K830" s="37"/>
    </row>
    <row r="831" spans="1:11" ht="12" customHeight="1" x14ac:dyDescent="0.15">
      <c r="A831" s="37"/>
      <c r="K831" s="37"/>
    </row>
    <row r="832" spans="1:11" ht="12" customHeight="1" x14ac:dyDescent="0.15">
      <c r="A832" s="37"/>
      <c r="K832" s="37"/>
    </row>
    <row r="833" spans="1:11" ht="12" customHeight="1" x14ac:dyDescent="0.15">
      <c r="A833" s="37"/>
      <c r="K833" s="37"/>
    </row>
    <row r="834" spans="1:11" ht="12" customHeight="1" x14ac:dyDescent="0.15">
      <c r="A834" s="37"/>
      <c r="K834" s="37"/>
    </row>
    <row r="835" spans="1:11" ht="12" customHeight="1" x14ac:dyDescent="0.15">
      <c r="A835" s="37"/>
      <c r="K835" s="37"/>
    </row>
    <row r="836" spans="1:11" ht="12" customHeight="1" x14ac:dyDescent="0.15">
      <c r="A836" s="37"/>
      <c r="K836" s="37"/>
    </row>
    <row r="837" spans="1:11" ht="12" customHeight="1" x14ac:dyDescent="0.15">
      <c r="A837" s="37"/>
      <c r="K837" s="37"/>
    </row>
    <row r="838" spans="1:11" ht="12" customHeight="1" x14ac:dyDescent="0.15">
      <c r="A838" s="37"/>
      <c r="K838" s="37"/>
    </row>
    <row r="839" spans="1:11" ht="12" customHeight="1" x14ac:dyDescent="0.15">
      <c r="A839" s="37"/>
      <c r="K839" s="37"/>
    </row>
    <row r="840" spans="1:11" ht="12" customHeight="1" x14ac:dyDescent="0.15">
      <c r="A840" s="37"/>
      <c r="K840" s="37"/>
    </row>
    <row r="841" spans="1:11" ht="12" customHeight="1" x14ac:dyDescent="0.15">
      <c r="A841" s="37"/>
      <c r="K841" s="37"/>
    </row>
    <row r="842" spans="1:11" ht="12" customHeight="1" x14ac:dyDescent="0.15">
      <c r="A842" s="37"/>
      <c r="K842" s="37"/>
    </row>
    <row r="843" spans="1:11" ht="12" customHeight="1" x14ac:dyDescent="0.15">
      <c r="A843" s="37"/>
      <c r="K843" s="37"/>
    </row>
    <row r="844" spans="1:11" ht="12" customHeight="1" x14ac:dyDescent="0.15">
      <c r="A844" s="37"/>
      <c r="K844" s="37"/>
    </row>
    <row r="845" spans="1:11" ht="12" customHeight="1" x14ac:dyDescent="0.15">
      <c r="A845" s="37"/>
      <c r="K845" s="37"/>
    </row>
    <row r="846" spans="1:11" ht="12" customHeight="1" x14ac:dyDescent="0.15">
      <c r="A846" s="37"/>
      <c r="K846" s="37"/>
    </row>
    <row r="847" spans="1:11" ht="12" customHeight="1" x14ac:dyDescent="0.15">
      <c r="A847" s="37"/>
      <c r="K847" s="37"/>
    </row>
    <row r="848" spans="1:11" ht="12" customHeight="1" x14ac:dyDescent="0.15">
      <c r="A848" s="37"/>
      <c r="K848" s="37"/>
    </row>
    <row r="849" spans="1:11" ht="12" customHeight="1" x14ac:dyDescent="0.15">
      <c r="A849" s="37"/>
      <c r="K849" s="37"/>
    </row>
    <row r="850" spans="1:11" ht="12" customHeight="1" x14ac:dyDescent="0.15">
      <c r="A850" s="37"/>
      <c r="K850" s="37"/>
    </row>
    <row r="851" spans="1:11" ht="12" customHeight="1" x14ac:dyDescent="0.15">
      <c r="A851" s="37"/>
      <c r="K851" s="37"/>
    </row>
    <row r="852" spans="1:11" ht="12" customHeight="1" x14ac:dyDescent="0.15">
      <c r="A852" s="37"/>
      <c r="K852" s="37"/>
    </row>
    <row r="853" spans="1:11" ht="12" customHeight="1" x14ac:dyDescent="0.15">
      <c r="A853" s="37"/>
      <c r="K853" s="37"/>
    </row>
    <row r="854" spans="1:11" ht="12" customHeight="1" x14ac:dyDescent="0.15">
      <c r="A854" s="37"/>
      <c r="K854" s="37"/>
    </row>
    <row r="855" spans="1:11" ht="12" customHeight="1" x14ac:dyDescent="0.15">
      <c r="A855" s="37"/>
      <c r="K855" s="37"/>
    </row>
    <row r="856" spans="1:11" ht="12" customHeight="1" x14ac:dyDescent="0.15">
      <c r="A856" s="37"/>
      <c r="K856" s="37"/>
    </row>
    <row r="857" spans="1:11" ht="12" customHeight="1" x14ac:dyDescent="0.15">
      <c r="A857" s="37"/>
      <c r="K857" s="37"/>
    </row>
    <row r="858" spans="1:11" ht="12" customHeight="1" x14ac:dyDescent="0.15">
      <c r="A858" s="37"/>
      <c r="K858" s="37"/>
    </row>
    <row r="859" spans="1:11" ht="12" customHeight="1" x14ac:dyDescent="0.15">
      <c r="A859" s="37"/>
      <c r="K859" s="37"/>
    </row>
    <row r="860" spans="1:11" ht="12" customHeight="1" x14ac:dyDescent="0.15">
      <c r="A860" s="37"/>
      <c r="K860" s="37"/>
    </row>
    <row r="861" spans="1:11" ht="12" customHeight="1" x14ac:dyDescent="0.15">
      <c r="A861" s="37"/>
      <c r="K861" s="37"/>
    </row>
    <row r="862" spans="1:11" ht="12" customHeight="1" x14ac:dyDescent="0.15">
      <c r="A862" s="37"/>
      <c r="K862" s="37"/>
    </row>
    <row r="863" spans="1:11" ht="12" customHeight="1" x14ac:dyDescent="0.15">
      <c r="A863" s="37"/>
      <c r="K863" s="37"/>
    </row>
    <row r="864" spans="1:11" ht="12" customHeight="1" x14ac:dyDescent="0.15">
      <c r="A864" s="37"/>
      <c r="K864" s="37"/>
    </row>
    <row r="865" spans="1:11" ht="12" customHeight="1" x14ac:dyDescent="0.15">
      <c r="A865" s="37"/>
      <c r="K865" s="37"/>
    </row>
    <row r="866" spans="1:11" ht="12" customHeight="1" x14ac:dyDescent="0.15">
      <c r="A866" s="37"/>
      <c r="K866" s="37"/>
    </row>
    <row r="867" spans="1:11" ht="12" customHeight="1" x14ac:dyDescent="0.15">
      <c r="A867" s="37"/>
      <c r="K867" s="37"/>
    </row>
    <row r="868" spans="1:11" ht="12" customHeight="1" x14ac:dyDescent="0.15">
      <c r="A868" s="37"/>
      <c r="K868" s="37"/>
    </row>
    <row r="869" spans="1:11" ht="12" customHeight="1" x14ac:dyDescent="0.15">
      <c r="A869" s="37"/>
      <c r="K869" s="37"/>
    </row>
    <row r="870" spans="1:11" ht="12" customHeight="1" x14ac:dyDescent="0.15">
      <c r="A870" s="37"/>
      <c r="K870" s="37"/>
    </row>
    <row r="871" spans="1:11" ht="12" customHeight="1" x14ac:dyDescent="0.15">
      <c r="A871" s="37"/>
      <c r="K871" s="37"/>
    </row>
    <row r="872" spans="1:11" ht="12" customHeight="1" x14ac:dyDescent="0.15">
      <c r="A872" s="37"/>
      <c r="K872" s="37"/>
    </row>
    <row r="873" spans="1:11" ht="12" customHeight="1" x14ac:dyDescent="0.15">
      <c r="A873" s="37"/>
      <c r="K873" s="37"/>
    </row>
    <row r="874" spans="1:11" ht="12" customHeight="1" x14ac:dyDescent="0.15">
      <c r="A874" s="37"/>
      <c r="K874" s="37"/>
    </row>
    <row r="875" spans="1:11" ht="12" customHeight="1" x14ac:dyDescent="0.15">
      <c r="A875" s="37"/>
      <c r="K875" s="37"/>
    </row>
    <row r="876" spans="1:11" ht="12" customHeight="1" x14ac:dyDescent="0.15">
      <c r="A876" s="37"/>
      <c r="K876" s="37"/>
    </row>
    <row r="877" spans="1:11" ht="12" customHeight="1" x14ac:dyDescent="0.15">
      <c r="A877" s="37"/>
      <c r="K877" s="37"/>
    </row>
    <row r="878" spans="1:11" ht="12" customHeight="1" x14ac:dyDescent="0.15">
      <c r="A878" s="37"/>
      <c r="K878" s="37"/>
    </row>
    <row r="879" spans="1:11" ht="12" customHeight="1" x14ac:dyDescent="0.15">
      <c r="A879" s="37"/>
      <c r="K879" s="37"/>
    </row>
    <row r="880" spans="1:11" ht="12" customHeight="1" x14ac:dyDescent="0.15">
      <c r="A880" s="37"/>
      <c r="K880" s="37"/>
    </row>
    <row r="881" spans="1:11" ht="12" customHeight="1" x14ac:dyDescent="0.15">
      <c r="A881" s="37"/>
      <c r="K881" s="37"/>
    </row>
    <row r="882" spans="1:11" ht="12" customHeight="1" x14ac:dyDescent="0.15">
      <c r="A882" s="37"/>
      <c r="K882" s="37"/>
    </row>
    <row r="883" spans="1:11" ht="12" customHeight="1" x14ac:dyDescent="0.15">
      <c r="A883" s="37"/>
      <c r="K883" s="37"/>
    </row>
    <row r="884" spans="1:11" ht="12" customHeight="1" x14ac:dyDescent="0.15">
      <c r="A884" s="37"/>
      <c r="K884" s="37"/>
    </row>
    <row r="885" spans="1:11" ht="12" customHeight="1" x14ac:dyDescent="0.15">
      <c r="A885" s="37"/>
      <c r="K885" s="37"/>
    </row>
    <row r="886" spans="1:11" ht="12" customHeight="1" x14ac:dyDescent="0.15">
      <c r="A886" s="37"/>
      <c r="K886" s="37"/>
    </row>
    <row r="887" spans="1:11" ht="12" customHeight="1" x14ac:dyDescent="0.15">
      <c r="A887" s="37"/>
      <c r="K887" s="37"/>
    </row>
    <row r="888" spans="1:11" ht="12" customHeight="1" x14ac:dyDescent="0.15">
      <c r="A888" s="37"/>
      <c r="K888" s="37"/>
    </row>
    <row r="889" spans="1:11" ht="12" customHeight="1" x14ac:dyDescent="0.15">
      <c r="A889" s="37"/>
      <c r="K889" s="37"/>
    </row>
    <row r="890" spans="1:11" ht="12" customHeight="1" x14ac:dyDescent="0.15">
      <c r="A890" s="37"/>
      <c r="K890" s="37"/>
    </row>
    <row r="891" spans="1:11" ht="12" customHeight="1" x14ac:dyDescent="0.15">
      <c r="A891" s="37"/>
      <c r="K891" s="37"/>
    </row>
    <row r="892" spans="1:11" ht="12" customHeight="1" x14ac:dyDescent="0.15">
      <c r="A892" s="37"/>
      <c r="K892" s="37"/>
    </row>
    <row r="893" spans="1:11" ht="12" customHeight="1" x14ac:dyDescent="0.15">
      <c r="A893" s="37"/>
      <c r="K893" s="37"/>
    </row>
    <row r="894" spans="1:11" ht="12" customHeight="1" x14ac:dyDescent="0.15">
      <c r="A894" s="37"/>
      <c r="K894" s="37"/>
    </row>
    <row r="895" spans="1:11" ht="12" customHeight="1" x14ac:dyDescent="0.15">
      <c r="A895" s="37"/>
      <c r="K895" s="37"/>
    </row>
    <row r="896" spans="1:11" ht="12" customHeight="1" x14ac:dyDescent="0.15">
      <c r="A896" s="37"/>
      <c r="K896" s="37"/>
    </row>
    <row r="897" spans="1:11" ht="12" customHeight="1" x14ac:dyDescent="0.15">
      <c r="A897" s="37"/>
      <c r="K897" s="37"/>
    </row>
    <row r="898" spans="1:11" ht="12" customHeight="1" x14ac:dyDescent="0.15">
      <c r="A898" s="37"/>
      <c r="K898" s="37"/>
    </row>
    <row r="899" spans="1:11" ht="12" customHeight="1" x14ac:dyDescent="0.15">
      <c r="A899" s="37"/>
      <c r="K899" s="37"/>
    </row>
    <row r="900" spans="1:11" ht="12" customHeight="1" x14ac:dyDescent="0.15">
      <c r="A900" s="37"/>
      <c r="K900" s="37"/>
    </row>
    <row r="901" spans="1:11" ht="12" customHeight="1" x14ac:dyDescent="0.15">
      <c r="A901" s="37"/>
      <c r="K901" s="37"/>
    </row>
    <row r="902" spans="1:11" ht="12" customHeight="1" x14ac:dyDescent="0.15">
      <c r="A902" s="37"/>
      <c r="K902" s="37"/>
    </row>
    <row r="903" spans="1:11" ht="12" customHeight="1" x14ac:dyDescent="0.15">
      <c r="A903" s="37"/>
      <c r="K903" s="37"/>
    </row>
    <row r="904" spans="1:11" ht="12" customHeight="1" x14ac:dyDescent="0.15">
      <c r="A904" s="37"/>
      <c r="K904" s="37"/>
    </row>
    <row r="905" spans="1:11" ht="12" customHeight="1" x14ac:dyDescent="0.15">
      <c r="A905" s="37"/>
      <c r="K905" s="37"/>
    </row>
    <row r="906" spans="1:11" ht="12" customHeight="1" x14ac:dyDescent="0.15">
      <c r="A906" s="37"/>
      <c r="K906" s="37"/>
    </row>
    <row r="907" spans="1:11" ht="12" customHeight="1" x14ac:dyDescent="0.15">
      <c r="A907" s="37"/>
      <c r="K907" s="37"/>
    </row>
    <row r="908" spans="1:11" ht="12" customHeight="1" x14ac:dyDescent="0.15">
      <c r="A908" s="37"/>
      <c r="K908" s="37"/>
    </row>
    <row r="909" spans="1:11" ht="12" customHeight="1" x14ac:dyDescent="0.15">
      <c r="A909" s="37"/>
      <c r="K909" s="37"/>
    </row>
    <row r="910" spans="1:11" ht="12" customHeight="1" x14ac:dyDescent="0.15">
      <c r="A910" s="37"/>
      <c r="K910" s="37"/>
    </row>
    <row r="911" spans="1:11" ht="12" customHeight="1" x14ac:dyDescent="0.15">
      <c r="A911" s="37"/>
      <c r="K911" s="37"/>
    </row>
    <row r="912" spans="1:11" ht="12" customHeight="1" x14ac:dyDescent="0.15">
      <c r="A912" s="37"/>
      <c r="K912" s="37"/>
    </row>
    <row r="913" spans="1:11" ht="12" customHeight="1" x14ac:dyDescent="0.15">
      <c r="A913" s="37"/>
      <c r="K913" s="37"/>
    </row>
    <row r="914" spans="1:11" ht="12" customHeight="1" x14ac:dyDescent="0.15">
      <c r="A914" s="37"/>
      <c r="K914" s="37"/>
    </row>
    <row r="915" spans="1:11" ht="12" customHeight="1" x14ac:dyDescent="0.15">
      <c r="A915" s="37"/>
      <c r="K915" s="37"/>
    </row>
    <row r="916" spans="1:11" ht="12" customHeight="1" x14ac:dyDescent="0.15">
      <c r="A916" s="37"/>
      <c r="K916" s="37"/>
    </row>
    <row r="917" spans="1:11" ht="12" customHeight="1" x14ac:dyDescent="0.15">
      <c r="A917" s="37"/>
      <c r="K917" s="37"/>
    </row>
    <row r="918" spans="1:11" ht="12" customHeight="1" x14ac:dyDescent="0.15">
      <c r="A918" s="37"/>
      <c r="K918" s="37"/>
    </row>
    <row r="919" spans="1:11" ht="12" customHeight="1" x14ac:dyDescent="0.15">
      <c r="A919" s="37"/>
      <c r="K919" s="37"/>
    </row>
    <row r="920" spans="1:11" ht="12" customHeight="1" x14ac:dyDescent="0.15">
      <c r="A920" s="37"/>
      <c r="K920" s="37"/>
    </row>
    <row r="921" spans="1:11" ht="12" customHeight="1" x14ac:dyDescent="0.15">
      <c r="A921" s="37"/>
      <c r="K921" s="37"/>
    </row>
    <row r="922" spans="1:11" ht="12" customHeight="1" x14ac:dyDescent="0.15">
      <c r="A922" s="37"/>
      <c r="K922" s="37"/>
    </row>
    <row r="923" spans="1:11" ht="12" customHeight="1" x14ac:dyDescent="0.15">
      <c r="A923" s="37"/>
      <c r="K923" s="37"/>
    </row>
    <row r="924" spans="1:11" ht="12" customHeight="1" x14ac:dyDescent="0.15">
      <c r="A924" s="37"/>
      <c r="K924" s="37"/>
    </row>
    <row r="925" spans="1:11" ht="12" customHeight="1" x14ac:dyDescent="0.15">
      <c r="A925" s="37"/>
      <c r="K925" s="37"/>
    </row>
    <row r="926" spans="1:11" ht="12" customHeight="1" x14ac:dyDescent="0.15">
      <c r="A926" s="37"/>
      <c r="K926" s="37"/>
    </row>
    <row r="927" spans="1:11" ht="12" customHeight="1" x14ac:dyDescent="0.15">
      <c r="A927" s="37"/>
      <c r="K927" s="37"/>
    </row>
    <row r="928" spans="1:11" ht="12" customHeight="1" x14ac:dyDescent="0.15">
      <c r="A928" s="37"/>
      <c r="K928" s="37"/>
    </row>
    <row r="929" spans="1:11" ht="12" customHeight="1" x14ac:dyDescent="0.15">
      <c r="A929" s="37"/>
      <c r="K929" s="37"/>
    </row>
    <row r="930" spans="1:11" ht="12" customHeight="1" x14ac:dyDescent="0.15">
      <c r="A930" s="37"/>
      <c r="K930" s="37"/>
    </row>
    <row r="931" spans="1:11" ht="12" customHeight="1" x14ac:dyDescent="0.15">
      <c r="A931" s="37"/>
      <c r="K931" s="37"/>
    </row>
    <row r="932" spans="1:11" ht="12" customHeight="1" x14ac:dyDescent="0.15">
      <c r="A932" s="37"/>
      <c r="K932" s="37"/>
    </row>
    <row r="933" spans="1:11" ht="12" customHeight="1" x14ac:dyDescent="0.15">
      <c r="A933" s="37"/>
      <c r="K933" s="37"/>
    </row>
    <row r="934" spans="1:11" ht="12" customHeight="1" x14ac:dyDescent="0.15">
      <c r="A934" s="37"/>
      <c r="K934" s="37"/>
    </row>
    <row r="935" spans="1:11" ht="12" customHeight="1" x14ac:dyDescent="0.15">
      <c r="A935" s="37"/>
      <c r="K935" s="37"/>
    </row>
    <row r="936" spans="1:11" ht="12" customHeight="1" x14ac:dyDescent="0.15">
      <c r="A936" s="37"/>
      <c r="K936" s="37"/>
    </row>
    <row r="937" spans="1:11" ht="12" customHeight="1" x14ac:dyDescent="0.15">
      <c r="A937" s="37"/>
      <c r="K937" s="37"/>
    </row>
    <row r="938" spans="1:11" ht="12" customHeight="1" x14ac:dyDescent="0.15">
      <c r="A938" s="37"/>
      <c r="K938" s="37"/>
    </row>
    <row r="939" spans="1:11" ht="12" customHeight="1" x14ac:dyDescent="0.15">
      <c r="A939" s="37"/>
      <c r="K939" s="37"/>
    </row>
    <row r="940" spans="1:11" ht="12" customHeight="1" x14ac:dyDescent="0.15">
      <c r="A940" s="37"/>
      <c r="K940" s="37"/>
    </row>
    <row r="941" spans="1:11" ht="12" customHeight="1" x14ac:dyDescent="0.15">
      <c r="A941" s="37"/>
      <c r="K941" s="37"/>
    </row>
    <row r="942" spans="1:11" ht="12" customHeight="1" x14ac:dyDescent="0.15">
      <c r="A942" s="37"/>
      <c r="K942" s="37"/>
    </row>
    <row r="943" spans="1:11" ht="12" customHeight="1" x14ac:dyDescent="0.15">
      <c r="A943" s="37"/>
      <c r="K943" s="37"/>
    </row>
    <row r="944" spans="1:11" ht="12" customHeight="1" x14ac:dyDescent="0.15">
      <c r="A944" s="37"/>
      <c r="K944" s="37"/>
    </row>
    <row r="945" spans="1:11" ht="12" customHeight="1" x14ac:dyDescent="0.15">
      <c r="A945" s="37"/>
      <c r="K945" s="37"/>
    </row>
    <row r="946" spans="1:11" ht="12" customHeight="1" x14ac:dyDescent="0.15">
      <c r="A946" s="37"/>
      <c r="K946" s="37"/>
    </row>
    <row r="947" spans="1:11" ht="12" customHeight="1" x14ac:dyDescent="0.15">
      <c r="A947" s="37"/>
      <c r="K947" s="37"/>
    </row>
    <row r="948" spans="1:11" ht="12" customHeight="1" x14ac:dyDescent="0.15">
      <c r="A948" s="37"/>
      <c r="K948" s="37"/>
    </row>
    <row r="949" spans="1:11" ht="12" customHeight="1" x14ac:dyDescent="0.15">
      <c r="A949" s="37"/>
      <c r="K949" s="37"/>
    </row>
    <row r="950" spans="1:11" ht="12" customHeight="1" x14ac:dyDescent="0.15">
      <c r="A950" s="37"/>
      <c r="K950" s="37"/>
    </row>
    <row r="951" spans="1:11" ht="12" customHeight="1" x14ac:dyDescent="0.15">
      <c r="A951" s="37"/>
      <c r="K951" s="37"/>
    </row>
    <row r="952" spans="1:11" ht="12" customHeight="1" x14ac:dyDescent="0.15">
      <c r="A952" s="37"/>
      <c r="K952" s="37"/>
    </row>
    <row r="953" spans="1:11" ht="12" customHeight="1" x14ac:dyDescent="0.15">
      <c r="A953" s="37"/>
      <c r="K953" s="37"/>
    </row>
    <row r="954" spans="1:11" ht="12" customHeight="1" x14ac:dyDescent="0.15">
      <c r="A954" s="37"/>
      <c r="K954" s="37"/>
    </row>
    <row r="955" spans="1:11" ht="12" customHeight="1" x14ac:dyDescent="0.15">
      <c r="A955" s="37"/>
      <c r="K955" s="37"/>
    </row>
    <row r="956" spans="1:11" ht="12" customHeight="1" x14ac:dyDescent="0.15">
      <c r="A956" s="37"/>
      <c r="K956" s="37"/>
    </row>
    <row r="957" spans="1:11" ht="12" customHeight="1" x14ac:dyDescent="0.15">
      <c r="A957" s="37"/>
      <c r="K957" s="37"/>
    </row>
    <row r="958" spans="1:11" ht="12" customHeight="1" x14ac:dyDescent="0.15">
      <c r="A958" s="37"/>
      <c r="K958" s="37"/>
    </row>
    <row r="959" spans="1:11" ht="12" customHeight="1" x14ac:dyDescent="0.15">
      <c r="A959" s="37"/>
      <c r="K959" s="37"/>
    </row>
    <row r="960" spans="1:11" ht="12" customHeight="1" x14ac:dyDescent="0.15">
      <c r="A960" s="37"/>
      <c r="K960" s="37"/>
    </row>
    <row r="961" spans="1:11" ht="12" customHeight="1" x14ac:dyDescent="0.15">
      <c r="A961" s="37"/>
      <c r="K961" s="37"/>
    </row>
    <row r="962" spans="1:11" ht="12" customHeight="1" x14ac:dyDescent="0.15">
      <c r="A962" s="37"/>
      <c r="K962" s="37"/>
    </row>
    <row r="963" spans="1:11" ht="12" customHeight="1" x14ac:dyDescent="0.15">
      <c r="A963" s="37"/>
      <c r="K963" s="37"/>
    </row>
    <row r="964" spans="1:11" ht="12" customHeight="1" x14ac:dyDescent="0.15">
      <c r="A964" s="37"/>
      <c r="K964" s="37"/>
    </row>
    <row r="965" spans="1:11" ht="12" customHeight="1" x14ac:dyDescent="0.15">
      <c r="A965" s="37"/>
      <c r="K965" s="37"/>
    </row>
    <row r="966" spans="1:11" ht="12" customHeight="1" x14ac:dyDescent="0.15">
      <c r="A966" s="37"/>
      <c r="K966" s="37"/>
    </row>
    <row r="967" spans="1:11" ht="12" customHeight="1" x14ac:dyDescent="0.15">
      <c r="A967" s="37"/>
      <c r="K967" s="37"/>
    </row>
    <row r="968" spans="1:11" ht="12" customHeight="1" x14ac:dyDescent="0.15">
      <c r="A968" s="37"/>
      <c r="K968" s="37"/>
    </row>
    <row r="969" spans="1:11" ht="12" customHeight="1" x14ac:dyDescent="0.15">
      <c r="A969" s="37"/>
      <c r="K969" s="37"/>
    </row>
    <row r="970" spans="1:11" ht="12" customHeight="1" x14ac:dyDescent="0.15">
      <c r="A970" s="37"/>
      <c r="K970" s="37"/>
    </row>
    <row r="971" spans="1:11" ht="12" customHeight="1" x14ac:dyDescent="0.15">
      <c r="A971" s="37"/>
      <c r="K971" s="37"/>
    </row>
    <row r="972" spans="1:11" ht="12" customHeight="1" x14ac:dyDescent="0.15">
      <c r="A972" s="37"/>
      <c r="K972" s="37"/>
    </row>
    <row r="973" spans="1:11" ht="12" customHeight="1" x14ac:dyDescent="0.15">
      <c r="A973" s="37"/>
      <c r="K973" s="37"/>
    </row>
    <row r="974" spans="1:11" ht="12" customHeight="1" x14ac:dyDescent="0.15">
      <c r="A974" s="37"/>
      <c r="K974" s="37"/>
    </row>
    <row r="975" spans="1:11" ht="12" customHeight="1" x14ac:dyDescent="0.15">
      <c r="A975" s="37"/>
      <c r="K975" s="37"/>
    </row>
    <row r="976" spans="1:11" ht="12" customHeight="1" x14ac:dyDescent="0.15">
      <c r="A976" s="37"/>
      <c r="K976" s="37"/>
    </row>
    <row r="977" spans="1:11" ht="12" customHeight="1" x14ac:dyDescent="0.15">
      <c r="A977" s="37"/>
      <c r="K977" s="37"/>
    </row>
    <row r="978" spans="1:11" ht="12" customHeight="1" x14ac:dyDescent="0.15">
      <c r="A978" s="37"/>
      <c r="K978" s="37"/>
    </row>
    <row r="979" spans="1:11" ht="12" customHeight="1" x14ac:dyDescent="0.15">
      <c r="A979" s="37"/>
      <c r="K979" s="37"/>
    </row>
    <row r="980" spans="1:11" ht="12" customHeight="1" x14ac:dyDescent="0.15">
      <c r="A980" s="37"/>
      <c r="K980" s="37"/>
    </row>
    <row r="981" spans="1:11" ht="12" customHeight="1" x14ac:dyDescent="0.15">
      <c r="A981" s="37"/>
      <c r="K981" s="37"/>
    </row>
    <row r="982" spans="1:11" ht="12" customHeight="1" x14ac:dyDescent="0.15">
      <c r="A982" s="37"/>
      <c r="K982" s="37"/>
    </row>
    <row r="983" spans="1:11" ht="12" customHeight="1" x14ac:dyDescent="0.15">
      <c r="A983" s="37"/>
      <c r="K983" s="37"/>
    </row>
    <row r="984" spans="1:11" ht="12" customHeight="1" x14ac:dyDescent="0.15">
      <c r="A984" s="37"/>
      <c r="K984" s="37"/>
    </row>
    <row r="985" spans="1:11" ht="12" customHeight="1" x14ac:dyDescent="0.15">
      <c r="A985" s="37"/>
      <c r="K985" s="37"/>
    </row>
    <row r="986" spans="1:11" ht="12" customHeight="1" x14ac:dyDescent="0.15">
      <c r="A986" s="37"/>
      <c r="K986" s="37"/>
    </row>
    <row r="987" spans="1:11" ht="12" customHeight="1" x14ac:dyDescent="0.15">
      <c r="A987" s="37"/>
      <c r="K987" s="37"/>
    </row>
    <row r="988" spans="1:11" ht="12" customHeight="1" x14ac:dyDescent="0.15">
      <c r="A988" s="37"/>
      <c r="K988" s="37"/>
    </row>
    <row r="989" spans="1:11" ht="12" customHeight="1" x14ac:dyDescent="0.15">
      <c r="A989" s="37"/>
      <c r="K989" s="37"/>
    </row>
    <row r="990" spans="1:11" ht="12" customHeight="1" x14ac:dyDescent="0.15">
      <c r="A990" s="37"/>
      <c r="K990" s="37"/>
    </row>
    <row r="991" spans="1:11" ht="12" customHeight="1" x14ac:dyDescent="0.15">
      <c r="A991" s="37"/>
      <c r="K991" s="37"/>
    </row>
    <row r="992" spans="1:11" ht="12" customHeight="1" x14ac:dyDescent="0.15">
      <c r="A992" s="37"/>
      <c r="K992" s="37"/>
    </row>
    <row r="993" spans="1:11" ht="12" customHeight="1" x14ac:dyDescent="0.15">
      <c r="A993" s="37"/>
      <c r="K993" s="37"/>
    </row>
    <row r="994" spans="1:11" ht="12" customHeight="1" x14ac:dyDescent="0.15">
      <c r="A994" s="37"/>
      <c r="K994" s="37"/>
    </row>
    <row r="995" spans="1:11" ht="12" customHeight="1" x14ac:dyDescent="0.15">
      <c r="A995" s="37"/>
      <c r="K995" s="37"/>
    </row>
    <row r="996" spans="1:11" ht="12" customHeight="1" x14ac:dyDescent="0.15">
      <c r="A996" s="37"/>
      <c r="K996" s="37"/>
    </row>
    <row r="997" spans="1:11" ht="12" customHeight="1" x14ac:dyDescent="0.15">
      <c r="A997" s="37"/>
      <c r="K997" s="37"/>
    </row>
    <row r="998" spans="1:11" ht="12" customHeight="1" x14ac:dyDescent="0.15">
      <c r="A998" s="37"/>
      <c r="K998" s="37"/>
    </row>
    <row r="999" spans="1:11" ht="12" customHeight="1" x14ac:dyDescent="0.15">
      <c r="A999" s="37"/>
      <c r="K999" s="37"/>
    </row>
    <row r="1000" spans="1:11" ht="12" customHeight="1" x14ac:dyDescent="0.15">
      <c r="A1000" s="37"/>
      <c r="K1000" s="37"/>
    </row>
    <row r="1001" spans="1:11" ht="12" customHeight="1" x14ac:dyDescent="0.15">
      <c r="A1001" s="37"/>
      <c r="K1001" s="37"/>
    </row>
    <row r="1002" spans="1:11" ht="12" customHeight="1" x14ac:dyDescent="0.15">
      <c r="A1002" s="37"/>
      <c r="K1002" s="37"/>
    </row>
    <row r="1003" spans="1:11" ht="12" customHeight="1" x14ac:dyDescent="0.15">
      <c r="A1003" s="37"/>
      <c r="K1003" s="37"/>
    </row>
    <row r="1004" spans="1:11" ht="12" customHeight="1" x14ac:dyDescent="0.15">
      <c r="A1004" s="37"/>
      <c r="K1004" s="37"/>
    </row>
    <row r="1005" spans="1:11" ht="12" customHeight="1" x14ac:dyDescent="0.15">
      <c r="A1005" s="37"/>
      <c r="K1005" s="37"/>
    </row>
    <row r="1006" spans="1:11" ht="12" customHeight="1" x14ac:dyDescent="0.15">
      <c r="A1006" s="37"/>
      <c r="K1006" s="37"/>
    </row>
    <row r="1007" spans="1:11" ht="12" customHeight="1" x14ac:dyDescent="0.15">
      <c r="A1007" s="37"/>
      <c r="K1007" s="37"/>
    </row>
    <row r="1008" spans="1:11" ht="12" customHeight="1" x14ac:dyDescent="0.15">
      <c r="A1008" s="37"/>
      <c r="K1008" s="37"/>
    </row>
    <row r="1009" spans="1:11" ht="12" customHeight="1" x14ac:dyDescent="0.15">
      <c r="A1009" s="37"/>
      <c r="K1009" s="37"/>
    </row>
    <row r="1010" spans="1:11" ht="12" customHeight="1" x14ac:dyDescent="0.15">
      <c r="A1010" s="37"/>
      <c r="K1010" s="37"/>
    </row>
    <row r="1011" spans="1:11" ht="12" customHeight="1" x14ac:dyDescent="0.15">
      <c r="A1011" s="37"/>
      <c r="K1011" s="37"/>
    </row>
    <row r="1012" spans="1:11" ht="12" customHeight="1" x14ac:dyDescent="0.15">
      <c r="A1012" s="37"/>
      <c r="K1012" s="37"/>
    </row>
    <row r="1013" spans="1:11" ht="12" customHeight="1" x14ac:dyDescent="0.15">
      <c r="A1013" s="37"/>
      <c r="K1013" s="37"/>
    </row>
    <row r="1014" spans="1:11" ht="12" customHeight="1" x14ac:dyDescent="0.15">
      <c r="A1014" s="37"/>
      <c r="K1014" s="37"/>
    </row>
    <row r="1015" spans="1:11" ht="12" customHeight="1" x14ac:dyDescent="0.15">
      <c r="A1015" s="37"/>
      <c r="K1015" s="37"/>
    </row>
    <row r="1016" spans="1:11" ht="12" customHeight="1" x14ac:dyDescent="0.15">
      <c r="A1016" s="37"/>
      <c r="K1016" s="37"/>
    </row>
    <row r="1017" spans="1:11" ht="12" customHeight="1" x14ac:dyDescent="0.15">
      <c r="A1017" s="37"/>
      <c r="K1017" s="37"/>
    </row>
    <row r="1018" spans="1:11" ht="12" customHeight="1" x14ac:dyDescent="0.15">
      <c r="A1018" s="37"/>
      <c r="K1018" s="37"/>
    </row>
    <row r="1019" spans="1:11" ht="12" customHeight="1" x14ac:dyDescent="0.15">
      <c r="A1019" s="37"/>
      <c r="K1019" s="37"/>
    </row>
    <row r="1020" spans="1:11" ht="12" customHeight="1" x14ac:dyDescent="0.15">
      <c r="A1020" s="37"/>
      <c r="K1020" s="37"/>
    </row>
    <row r="1021" spans="1:11" ht="12" customHeight="1" x14ac:dyDescent="0.15">
      <c r="A1021" s="37"/>
      <c r="K1021" s="37"/>
    </row>
    <row r="1022" spans="1:11" ht="12" customHeight="1" x14ac:dyDescent="0.15">
      <c r="A1022" s="37"/>
      <c r="K1022" s="37"/>
    </row>
    <row r="1023" spans="1:11" ht="12" customHeight="1" x14ac:dyDescent="0.15">
      <c r="A1023" s="37"/>
      <c r="K1023" s="37"/>
    </row>
    <row r="1024" spans="1:11" ht="12" customHeight="1" x14ac:dyDescent="0.15">
      <c r="A1024" s="37"/>
      <c r="K1024" s="37"/>
    </row>
    <row r="1025" spans="1:11" ht="12" customHeight="1" x14ac:dyDescent="0.15">
      <c r="A1025" s="37"/>
      <c r="K1025" s="37"/>
    </row>
    <row r="1026" spans="1:11" ht="12" customHeight="1" x14ac:dyDescent="0.15">
      <c r="A1026" s="37"/>
      <c r="K1026" s="37"/>
    </row>
    <row r="1027" spans="1:11" ht="12" customHeight="1" x14ac:dyDescent="0.15">
      <c r="A1027" s="37"/>
      <c r="K1027" s="37"/>
    </row>
    <row r="1028" spans="1:11" ht="12" customHeight="1" x14ac:dyDescent="0.15">
      <c r="A1028" s="37"/>
      <c r="K1028" s="37"/>
    </row>
    <row r="1029" spans="1:11" ht="12" customHeight="1" x14ac:dyDescent="0.15">
      <c r="A1029" s="37"/>
      <c r="K1029" s="37"/>
    </row>
    <row r="1030" spans="1:11" ht="12" customHeight="1" x14ac:dyDescent="0.15">
      <c r="A1030" s="37"/>
      <c r="K1030" s="37"/>
    </row>
    <row r="1031" spans="1:11" ht="12" customHeight="1" x14ac:dyDescent="0.15">
      <c r="A1031" s="37"/>
      <c r="K1031" s="37"/>
    </row>
    <row r="1032" spans="1:11" ht="12" customHeight="1" x14ac:dyDescent="0.15">
      <c r="A1032" s="37"/>
      <c r="K1032" s="37"/>
    </row>
    <row r="1033" spans="1:11" ht="12" customHeight="1" x14ac:dyDescent="0.15">
      <c r="A1033" s="37"/>
      <c r="K1033" s="37"/>
    </row>
    <row r="1034" spans="1:11" ht="12" customHeight="1" x14ac:dyDescent="0.15">
      <c r="A1034" s="37"/>
      <c r="K1034" s="37"/>
    </row>
    <row r="1035" spans="1:11" ht="12" customHeight="1" x14ac:dyDescent="0.15">
      <c r="A1035" s="37"/>
      <c r="K1035" s="37"/>
    </row>
    <row r="1036" spans="1:11" ht="12" customHeight="1" x14ac:dyDescent="0.15">
      <c r="A1036" s="37"/>
      <c r="K1036" s="37"/>
    </row>
    <row r="1037" spans="1:11" ht="12" customHeight="1" x14ac:dyDescent="0.15">
      <c r="A1037" s="37"/>
      <c r="K1037" s="37"/>
    </row>
    <row r="1038" spans="1:11" ht="12" customHeight="1" x14ac:dyDescent="0.15">
      <c r="A1038" s="37"/>
      <c r="K1038" s="37"/>
    </row>
    <row r="1039" spans="1:11" ht="12" customHeight="1" x14ac:dyDescent="0.15">
      <c r="A1039" s="37"/>
      <c r="K1039" s="37"/>
    </row>
    <row r="1040" spans="1:11" ht="12" customHeight="1" x14ac:dyDescent="0.15">
      <c r="A1040" s="37"/>
      <c r="K1040" s="37"/>
    </row>
    <row r="1041" spans="1:11" ht="12" customHeight="1" x14ac:dyDescent="0.15">
      <c r="A1041" s="37"/>
      <c r="K1041" s="37"/>
    </row>
    <row r="1042" spans="1:11" ht="12" customHeight="1" x14ac:dyDescent="0.15">
      <c r="A1042" s="37"/>
      <c r="K1042" s="37"/>
    </row>
    <row r="1043" spans="1:11" ht="12" customHeight="1" x14ac:dyDescent="0.15">
      <c r="A1043" s="37"/>
      <c r="K1043" s="37"/>
    </row>
    <row r="1044" spans="1:11" ht="12" customHeight="1" x14ac:dyDescent="0.15">
      <c r="A1044" s="37"/>
      <c r="K1044" s="37"/>
    </row>
    <row r="1045" spans="1:11" ht="12" customHeight="1" x14ac:dyDescent="0.15">
      <c r="A1045" s="37"/>
      <c r="K1045" s="37"/>
    </row>
    <row r="1046" spans="1:11" ht="12" customHeight="1" x14ac:dyDescent="0.15">
      <c r="A1046" s="37"/>
      <c r="K1046" s="37"/>
    </row>
    <row r="1047" spans="1:11" ht="12" customHeight="1" x14ac:dyDescent="0.15">
      <c r="A1047" s="37"/>
      <c r="K1047" s="37"/>
    </row>
    <row r="1048" spans="1:11" ht="12" customHeight="1" x14ac:dyDescent="0.15">
      <c r="A1048" s="37"/>
      <c r="K1048" s="37"/>
    </row>
    <row r="1049" spans="1:11" ht="12" customHeight="1" x14ac:dyDescent="0.15">
      <c r="A1049" s="37"/>
      <c r="K1049" s="37"/>
    </row>
    <row r="1050" spans="1:11" ht="12" customHeight="1" x14ac:dyDescent="0.15">
      <c r="A1050" s="37"/>
      <c r="K1050" s="37"/>
    </row>
    <row r="1051" spans="1:11" ht="12" customHeight="1" x14ac:dyDescent="0.15">
      <c r="A1051" s="37"/>
      <c r="K1051" s="37"/>
    </row>
    <row r="1052" spans="1:11" ht="12" customHeight="1" x14ac:dyDescent="0.15">
      <c r="A1052" s="37"/>
      <c r="K1052" s="37"/>
    </row>
    <row r="1053" spans="1:11" ht="12" customHeight="1" x14ac:dyDescent="0.15">
      <c r="A1053" s="37"/>
      <c r="K1053" s="37"/>
    </row>
    <row r="1054" spans="1:11" ht="12" customHeight="1" x14ac:dyDescent="0.15">
      <c r="A1054" s="37"/>
      <c r="K1054" s="37"/>
    </row>
    <row r="1055" spans="1:11" ht="12" customHeight="1" x14ac:dyDescent="0.15">
      <c r="A1055" s="37"/>
      <c r="K1055" s="37"/>
    </row>
    <row r="1056" spans="1:11" ht="12" customHeight="1" x14ac:dyDescent="0.15">
      <c r="A1056" s="37"/>
      <c r="K1056" s="37"/>
    </row>
    <row r="1057" spans="1:11" ht="12" customHeight="1" x14ac:dyDescent="0.15">
      <c r="A1057" s="37"/>
      <c r="K1057" s="37"/>
    </row>
    <row r="1058" spans="1:11" ht="12" customHeight="1" x14ac:dyDescent="0.15">
      <c r="A1058" s="37"/>
      <c r="K1058" s="37"/>
    </row>
    <row r="1059" spans="1:11" ht="12" customHeight="1" x14ac:dyDescent="0.15">
      <c r="A1059" s="37"/>
      <c r="K1059" s="37"/>
    </row>
    <row r="1060" spans="1:11" ht="12" customHeight="1" x14ac:dyDescent="0.15">
      <c r="A1060" s="37"/>
      <c r="K1060" s="37"/>
    </row>
    <row r="1061" spans="1:11" ht="12" customHeight="1" x14ac:dyDescent="0.15">
      <c r="A1061" s="37"/>
      <c r="K1061" s="37"/>
    </row>
    <row r="1062" spans="1:11" ht="12" customHeight="1" x14ac:dyDescent="0.15">
      <c r="A1062" s="37"/>
      <c r="K1062" s="37"/>
    </row>
    <row r="1063" spans="1:11" ht="12" customHeight="1" x14ac:dyDescent="0.15">
      <c r="A1063" s="37"/>
      <c r="K1063" s="37"/>
    </row>
    <row r="1064" spans="1:11" ht="12" customHeight="1" x14ac:dyDescent="0.15">
      <c r="A1064" s="37"/>
      <c r="K1064" s="37"/>
    </row>
    <row r="1065" spans="1:11" ht="12" customHeight="1" x14ac:dyDescent="0.15">
      <c r="A1065" s="37"/>
      <c r="K1065" s="37"/>
    </row>
    <row r="1066" spans="1:11" ht="12" customHeight="1" x14ac:dyDescent="0.15">
      <c r="A1066" s="37"/>
      <c r="K1066" s="37"/>
    </row>
    <row r="1067" spans="1:11" ht="12" customHeight="1" x14ac:dyDescent="0.15">
      <c r="A1067" s="37"/>
      <c r="K1067" s="37"/>
    </row>
    <row r="1068" spans="1:11" ht="12" customHeight="1" x14ac:dyDescent="0.15">
      <c r="A1068" s="37"/>
      <c r="K1068" s="37"/>
    </row>
    <row r="1069" spans="1:11" ht="12" customHeight="1" x14ac:dyDescent="0.15">
      <c r="A1069" s="37"/>
      <c r="K1069" s="37"/>
    </row>
    <row r="1070" spans="1:11" ht="12" customHeight="1" x14ac:dyDescent="0.15">
      <c r="A1070" s="37"/>
      <c r="K1070" s="37"/>
    </row>
    <row r="1071" spans="1:11" ht="12" customHeight="1" x14ac:dyDescent="0.15">
      <c r="A1071" s="37"/>
      <c r="K1071" s="37"/>
    </row>
    <row r="1072" spans="1:11" ht="12" customHeight="1" x14ac:dyDescent="0.15">
      <c r="A1072" s="37"/>
      <c r="K1072" s="37"/>
    </row>
    <row r="1073" spans="1:11" ht="12" customHeight="1" x14ac:dyDescent="0.15">
      <c r="A1073" s="37"/>
      <c r="K1073" s="37"/>
    </row>
    <row r="1074" spans="1:11" ht="12" customHeight="1" x14ac:dyDescent="0.15">
      <c r="A1074" s="37"/>
      <c r="K1074" s="37"/>
    </row>
    <row r="1075" spans="1:11" ht="12" customHeight="1" x14ac:dyDescent="0.15">
      <c r="A1075" s="37"/>
      <c r="K1075" s="37"/>
    </row>
    <row r="1076" spans="1:11" ht="12" customHeight="1" x14ac:dyDescent="0.15">
      <c r="A1076" s="37"/>
      <c r="K1076" s="37"/>
    </row>
    <row r="1077" spans="1:11" ht="12" customHeight="1" x14ac:dyDescent="0.15">
      <c r="A1077" s="37"/>
      <c r="K1077" s="37"/>
    </row>
    <row r="1078" spans="1:11" ht="12" customHeight="1" x14ac:dyDescent="0.15">
      <c r="A1078" s="37"/>
      <c r="K1078" s="37"/>
    </row>
    <row r="1079" spans="1:11" ht="12" customHeight="1" x14ac:dyDescent="0.15">
      <c r="A1079" s="37"/>
      <c r="K1079" s="37"/>
    </row>
    <row r="1080" spans="1:11" ht="12" customHeight="1" x14ac:dyDescent="0.15">
      <c r="A1080" s="37"/>
      <c r="K1080" s="37"/>
    </row>
    <row r="1081" spans="1:11" ht="12" customHeight="1" x14ac:dyDescent="0.15">
      <c r="A1081" s="37"/>
      <c r="K1081" s="37"/>
    </row>
    <row r="1082" spans="1:11" ht="12" customHeight="1" x14ac:dyDescent="0.15">
      <c r="A1082" s="37"/>
      <c r="K1082" s="37"/>
    </row>
    <row r="1083" spans="1:11" ht="12" customHeight="1" x14ac:dyDescent="0.15">
      <c r="A1083" s="37"/>
      <c r="K1083" s="37"/>
    </row>
    <row r="1084" spans="1:11" ht="12" customHeight="1" x14ac:dyDescent="0.15">
      <c r="A1084" s="37"/>
      <c r="K1084" s="37"/>
    </row>
    <row r="1085" spans="1:11" ht="12" customHeight="1" x14ac:dyDescent="0.15">
      <c r="A1085" s="37"/>
      <c r="K1085" s="37"/>
    </row>
    <row r="1086" spans="1:11" ht="12" customHeight="1" x14ac:dyDescent="0.15">
      <c r="A1086" s="37"/>
      <c r="K1086" s="37"/>
    </row>
    <row r="1087" spans="1:11" ht="12" customHeight="1" x14ac:dyDescent="0.15">
      <c r="A1087" s="37"/>
      <c r="K1087" s="37"/>
    </row>
    <row r="1088" spans="1:11" ht="12" customHeight="1" x14ac:dyDescent="0.15">
      <c r="A1088" s="37"/>
      <c r="K1088" s="37"/>
    </row>
    <row r="1089" spans="1:11" ht="12" customHeight="1" x14ac:dyDescent="0.15">
      <c r="A1089" s="37"/>
      <c r="K1089" s="37"/>
    </row>
    <row r="1090" spans="1:11" ht="12" customHeight="1" x14ac:dyDescent="0.15">
      <c r="A1090" s="37"/>
      <c r="K1090" s="37"/>
    </row>
    <row r="1091" spans="1:11" ht="12" customHeight="1" x14ac:dyDescent="0.15">
      <c r="A1091" s="37"/>
      <c r="K1091" s="37"/>
    </row>
    <row r="1092" spans="1:11" ht="12" customHeight="1" x14ac:dyDescent="0.15">
      <c r="A1092" s="37"/>
      <c r="K1092" s="37"/>
    </row>
    <row r="1093" spans="1:11" ht="12" customHeight="1" x14ac:dyDescent="0.15">
      <c r="A1093" s="37"/>
      <c r="K1093" s="37"/>
    </row>
    <row r="1094" spans="1:11" ht="12" customHeight="1" x14ac:dyDescent="0.15">
      <c r="A1094" s="37"/>
      <c r="K1094" s="37"/>
    </row>
    <row r="1095" spans="1:11" ht="12" customHeight="1" x14ac:dyDescent="0.15">
      <c r="A1095" s="37"/>
      <c r="K1095" s="37"/>
    </row>
    <row r="1096" spans="1:11" ht="12" customHeight="1" x14ac:dyDescent="0.15">
      <c r="A1096" s="37"/>
      <c r="K1096" s="37"/>
    </row>
    <row r="1097" spans="1:11" ht="12" customHeight="1" x14ac:dyDescent="0.15">
      <c r="A1097" s="37"/>
      <c r="K1097" s="37"/>
    </row>
    <row r="1098" spans="1:11" ht="12" customHeight="1" x14ac:dyDescent="0.15">
      <c r="A1098" s="37"/>
      <c r="K1098" s="37"/>
    </row>
    <row r="1099" spans="1:11" ht="12" customHeight="1" x14ac:dyDescent="0.15">
      <c r="A1099" s="37"/>
      <c r="K1099" s="37"/>
    </row>
    <row r="1100" spans="1:11" ht="12" customHeight="1" x14ac:dyDescent="0.15">
      <c r="A1100" s="37"/>
      <c r="K1100" s="37"/>
    </row>
    <row r="1101" spans="1:11" ht="12" customHeight="1" x14ac:dyDescent="0.15">
      <c r="A1101" s="37"/>
      <c r="K1101" s="37"/>
    </row>
    <row r="1102" spans="1:11" ht="12" customHeight="1" x14ac:dyDescent="0.15">
      <c r="A1102" s="37"/>
      <c r="K1102" s="37"/>
    </row>
    <row r="1103" spans="1:11" ht="12" customHeight="1" x14ac:dyDescent="0.15">
      <c r="A1103" s="37"/>
      <c r="K1103" s="37"/>
    </row>
    <row r="1104" spans="1:11" ht="12" customHeight="1" x14ac:dyDescent="0.15">
      <c r="A1104" s="37"/>
      <c r="K1104" s="37"/>
    </row>
    <row r="1105" spans="1:11" ht="12" customHeight="1" x14ac:dyDescent="0.15">
      <c r="A1105" s="37"/>
      <c r="K1105" s="37"/>
    </row>
    <row r="1106" spans="1:11" ht="12" customHeight="1" x14ac:dyDescent="0.15">
      <c r="A1106" s="37"/>
      <c r="K1106" s="37"/>
    </row>
    <row r="1107" spans="1:11" ht="12" customHeight="1" x14ac:dyDescent="0.15">
      <c r="A1107" s="37"/>
      <c r="K1107" s="37"/>
    </row>
    <row r="1108" spans="1:11" ht="12" customHeight="1" x14ac:dyDescent="0.15">
      <c r="A1108" s="37"/>
      <c r="K1108" s="37"/>
    </row>
    <row r="1109" spans="1:11" ht="12" customHeight="1" x14ac:dyDescent="0.15">
      <c r="A1109" s="37"/>
      <c r="K1109" s="37"/>
    </row>
    <row r="1110" spans="1:11" ht="12" customHeight="1" x14ac:dyDescent="0.15">
      <c r="A1110" s="37"/>
      <c r="K1110" s="37"/>
    </row>
    <row r="1111" spans="1:11" ht="12" customHeight="1" x14ac:dyDescent="0.15">
      <c r="A1111" s="37"/>
      <c r="K1111" s="37"/>
    </row>
    <row r="1112" spans="1:11" ht="12" customHeight="1" x14ac:dyDescent="0.15">
      <c r="A1112" s="37"/>
      <c r="K1112" s="37"/>
    </row>
    <row r="1113" spans="1:11" ht="12" customHeight="1" x14ac:dyDescent="0.15">
      <c r="A1113" s="37"/>
      <c r="K1113" s="37"/>
    </row>
    <row r="1114" spans="1:11" ht="12" customHeight="1" x14ac:dyDescent="0.15">
      <c r="A1114" s="37"/>
      <c r="K1114" s="37"/>
    </row>
    <row r="1115" spans="1:11" ht="12" customHeight="1" x14ac:dyDescent="0.15">
      <c r="A1115" s="37"/>
      <c r="K1115" s="37"/>
    </row>
    <row r="1116" spans="1:11" ht="12" customHeight="1" x14ac:dyDescent="0.15">
      <c r="A1116" s="37"/>
      <c r="K1116" s="37"/>
    </row>
    <row r="1117" spans="1:11" ht="12" customHeight="1" x14ac:dyDescent="0.15">
      <c r="A1117" s="37"/>
      <c r="K1117" s="37"/>
    </row>
    <row r="1118" spans="1:11" ht="12" customHeight="1" x14ac:dyDescent="0.15">
      <c r="A1118" s="37"/>
      <c r="K1118" s="37"/>
    </row>
    <row r="1119" spans="1:11" ht="12" customHeight="1" x14ac:dyDescent="0.15">
      <c r="A1119" s="37"/>
      <c r="K1119" s="37"/>
    </row>
    <row r="1120" spans="1:11" ht="12" customHeight="1" x14ac:dyDescent="0.15">
      <c r="A1120" s="37"/>
      <c r="K1120" s="37"/>
    </row>
    <row r="1121" spans="1:11" ht="12" customHeight="1" x14ac:dyDescent="0.15">
      <c r="A1121" s="37"/>
      <c r="K1121" s="37"/>
    </row>
    <row r="1122" spans="1:11" ht="12" customHeight="1" x14ac:dyDescent="0.15">
      <c r="A1122" s="37"/>
      <c r="K1122" s="37"/>
    </row>
    <row r="1123" spans="1:11" ht="12" customHeight="1" x14ac:dyDescent="0.15">
      <c r="A1123" s="37"/>
      <c r="K1123" s="37"/>
    </row>
    <row r="1124" spans="1:11" ht="12" customHeight="1" x14ac:dyDescent="0.15">
      <c r="A1124" s="37"/>
      <c r="K1124" s="37"/>
    </row>
    <row r="1125" spans="1:11" ht="12" customHeight="1" x14ac:dyDescent="0.15">
      <c r="A1125" s="37"/>
      <c r="K1125" s="37"/>
    </row>
    <row r="1126" spans="1:11" ht="12" customHeight="1" x14ac:dyDescent="0.15">
      <c r="A1126" s="37"/>
      <c r="K1126" s="37"/>
    </row>
    <row r="1127" spans="1:11" ht="12" customHeight="1" x14ac:dyDescent="0.15">
      <c r="A1127" s="37"/>
      <c r="K1127" s="37"/>
    </row>
    <row r="1128" spans="1:11" ht="12" customHeight="1" x14ac:dyDescent="0.15">
      <c r="A1128" s="37"/>
      <c r="K1128" s="37"/>
    </row>
    <row r="1129" spans="1:11" ht="12" customHeight="1" x14ac:dyDescent="0.15">
      <c r="A1129" s="37"/>
      <c r="K1129" s="37"/>
    </row>
    <row r="1130" spans="1:11" ht="12" customHeight="1" x14ac:dyDescent="0.15">
      <c r="A1130" s="37"/>
      <c r="K1130" s="37"/>
    </row>
    <row r="1131" spans="1:11" ht="12" customHeight="1" x14ac:dyDescent="0.15">
      <c r="A1131" s="37"/>
      <c r="K1131" s="37"/>
    </row>
    <row r="1132" spans="1:11" ht="12" customHeight="1" x14ac:dyDescent="0.15">
      <c r="A1132" s="37"/>
      <c r="K1132" s="37"/>
    </row>
    <row r="1133" spans="1:11" ht="12" customHeight="1" x14ac:dyDescent="0.15">
      <c r="A1133" s="37"/>
      <c r="K1133" s="37"/>
    </row>
    <row r="1134" spans="1:11" ht="12" customHeight="1" x14ac:dyDescent="0.15">
      <c r="A1134" s="37"/>
      <c r="K1134" s="37"/>
    </row>
    <row r="1135" spans="1:11" ht="12" customHeight="1" x14ac:dyDescent="0.15">
      <c r="A1135" s="37"/>
      <c r="K1135" s="37"/>
    </row>
    <row r="1136" spans="1:11" ht="12" customHeight="1" x14ac:dyDescent="0.15">
      <c r="A1136" s="37"/>
      <c r="K1136" s="37"/>
    </row>
    <row r="1137" spans="1:11" ht="12" customHeight="1" x14ac:dyDescent="0.15">
      <c r="A1137" s="37"/>
      <c r="K1137" s="37"/>
    </row>
    <row r="1138" spans="1:11" ht="12" customHeight="1" x14ac:dyDescent="0.15">
      <c r="A1138" s="37"/>
      <c r="K1138" s="37"/>
    </row>
    <row r="1139" spans="1:11" ht="12" customHeight="1" x14ac:dyDescent="0.15">
      <c r="A1139" s="37"/>
      <c r="K1139" s="37"/>
    </row>
    <row r="1140" spans="1:11" ht="12" customHeight="1" x14ac:dyDescent="0.15">
      <c r="A1140" s="37"/>
      <c r="K1140" s="37"/>
    </row>
    <row r="1141" spans="1:11" ht="12" customHeight="1" x14ac:dyDescent="0.15">
      <c r="A1141" s="37"/>
      <c r="K1141" s="37"/>
    </row>
    <row r="1142" spans="1:11" ht="12" customHeight="1" x14ac:dyDescent="0.15">
      <c r="A1142" s="37"/>
      <c r="K1142" s="37"/>
    </row>
    <row r="1143" spans="1:11" ht="12" customHeight="1" x14ac:dyDescent="0.15">
      <c r="A1143" s="37"/>
      <c r="K1143" s="37"/>
    </row>
    <row r="1144" spans="1:11" ht="12" customHeight="1" x14ac:dyDescent="0.15">
      <c r="A1144" s="37"/>
      <c r="K1144" s="37"/>
    </row>
    <row r="1145" spans="1:11" ht="12" customHeight="1" x14ac:dyDescent="0.15">
      <c r="A1145" s="37"/>
      <c r="K1145" s="37"/>
    </row>
    <row r="1146" spans="1:11" ht="12" customHeight="1" x14ac:dyDescent="0.15">
      <c r="A1146" s="37"/>
      <c r="K1146" s="37"/>
    </row>
    <row r="1147" spans="1:11" ht="12" customHeight="1" x14ac:dyDescent="0.15">
      <c r="A1147" s="37"/>
      <c r="K1147" s="37"/>
    </row>
    <row r="1148" spans="1:11" ht="12" customHeight="1" x14ac:dyDescent="0.15">
      <c r="A1148" s="37"/>
      <c r="K1148" s="37"/>
    </row>
    <row r="1149" spans="1:11" ht="12" customHeight="1" x14ac:dyDescent="0.15">
      <c r="A1149" s="37"/>
      <c r="K1149" s="37"/>
    </row>
    <row r="1150" spans="1:11" ht="12" customHeight="1" x14ac:dyDescent="0.15">
      <c r="A1150" s="37"/>
      <c r="K1150" s="37"/>
    </row>
    <row r="1151" spans="1:11" ht="12" customHeight="1" x14ac:dyDescent="0.15">
      <c r="A1151" s="37"/>
      <c r="K1151" s="37"/>
    </row>
    <row r="1152" spans="1:11" ht="12" customHeight="1" x14ac:dyDescent="0.15">
      <c r="A1152" s="37"/>
      <c r="K1152" s="37"/>
    </row>
    <row r="1153" spans="1:11" ht="12" customHeight="1" x14ac:dyDescent="0.15">
      <c r="A1153" s="37"/>
      <c r="K1153" s="37"/>
    </row>
    <row r="1154" spans="1:11" ht="12" customHeight="1" x14ac:dyDescent="0.15">
      <c r="A1154" s="37"/>
      <c r="K1154" s="37"/>
    </row>
    <row r="1155" spans="1:11" ht="12" customHeight="1" x14ac:dyDescent="0.15">
      <c r="A1155" s="37"/>
      <c r="K1155" s="37"/>
    </row>
    <row r="1156" spans="1:11" ht="12" customHeight="1" x14ac:dyDescent="0.15">
      <c r="A1156" s="37"/>
      <c r="K1156" s="37"/>
    </row>
    <row r="1157" spans="1:11" ht="12" customHeight="1" x14ac:dyDescent="0.15">
      <c r="A1157" s="37"/>
      <c r="K1157" s="37"/>
    </row>
    <row r="1158" spans="1:11" ht="12" customHeight="1" x14ac:dyDescent="0.15">
      <c r="A1158" s="37"/>
      <c r="K1158" s="37"/>
    </row>
    <row r="1159" spans="1:11" ht="12" customHeight="1" x14ac:dyDescent="0.15">
      <c r="A1159" s="37"/>
      <c r="K1159" s="37"/>
    </row>
    <row r="1160" spans="1:11" ht="12" customHeight="1" x14ac:dyDescent="0.15">
      <c r="A1160" s="37"/>
      <c r="K1160" s="37"/>
    </row>
    <row r="1161" spans="1:11" ht="12" customHeight="1" x14ac:dyDescent="0.15">
      <c r="A1161" s="37"/>
      <c r="K1161" s="37"/>
    </row>
    <row r="1162" spans="1:11" ht="12" customHeight="1" x14ac:dyDescent="0.15">
      <c r="A1162" s="37"/>
      <c r="K1162" s="37"/>
    </row>
    <row r="1163" spans="1:11" ht="12" customHeight="1" x14ac:dyDescent="0.15">
      <c r="A1163" s="37"/>
      <c r="K1163" s="37"/>
    </row>
    <row r="1164" spans="1:11" ht="12" customHeight="1" x14ac:dyDescent="0.15">
      <c r="A1164" s="37"/>
      <c r="K1164" s="37"/>
    </row>
    <row r="1165" spans="1:11" ht="12" customHeight="1" x14ac:dyDescent="0.15">
      <c r="A1165" s="37"/>
      <c r="K1165" s="37"/>
    </row>
    <row r="1166" spans="1:11" ht="12" customHeight="1" x14ac:dyDescent="0.15">
      <c r="A1166" s="37"/>
      <c r="K1166" s="37"/>
    </row>
    <row r="1167" spans="1:11" ht="12" customHeight="1" x14ac:dyDescent="0.15">
      <c r="A1167" s="37"/>
      <c r="K1167" s="37"/>
    </row>
    <row r="1168" spans="1:11" ht="12" customHeight="1" x14ac:dyDescent="0.15">
      <c r="A1168" s="37"/>
      <c r="K1168" s="37"/>
    </row>
    <row r="1169" spans="1:11" ht="12" customHeight="1" x14ac:dyDescent="0.15">
      <c r="A1169" s="37"/>
      <c r="K1169" s="37"/>
    </row>
    <row r="1170" spans="1:11" ht="12" customHeight="1" x14ac:dyDescent="0.15">
      <c r="A1170" s="37"/>
      <c r="K1170" s="37"/>
    </row>
    <row r="1171" spans="1:11" ht="12" customHeight="1" x14ac:dyDescent="0.15">
      <c r="A1171" s="37"/>
      <c r="K1171" s="37"/>
    </row>
    <row r="1172" spans="1:11" ht="12" customHeight="1" x14ac:dyDescent="0.15">
      <c r="A1172" s="37"/>
      <c r="K1172" s="37"/>
    </row>
    <row r="1173" spans="1:11" ht="12" customHeight="1" x14ac:dyDescent="0.15">
      <c r="A1173" s="37"/>
      <c r="K1173" s="37"/>
    </row>
    <row r="1174" spans="1:11" ht="12" customHeight="1" x14ac:dyDescent="0.15">
      <c r="A1174" s="37"/>
      <c r="K1174" s="37"/>
    </row>
    <row r="1175" spans="1:11" ht="12" customHeight="1" x14ac:dyDescent="0.15">
      <c r="A1175" s="37"/>
      <c r="K1175" s="37"/>
    </row>
    <row r="1176" spans="1:11" ht="12" customHeight="1" x14ac:dyDescent="0.15">
      <c r="A1176" s="37"/>
      <c r="K1176" s="37"/>
    </row>
    <row r="1177" spans="1:11" ht="12" customHeight="1" x14ac:dyDescent="0.15">
      <c r="A1177" s="37"/>
      <c r="K1177" s="37"/>
    </row>
    <row r="1178" spans="1:11" ht="12" customHeight="1" x14ac:dyDescent="0.15">
      <c r="A1178" s="37"/>
      <c r="K1178" s="37"/>
    </row>
    <row r="1179" spans="1:11" ht="12" customHeight="1" x14ac:dyDescent="0.15">
      <c r="A1179" s="37"/>
      <c r="K1179" s="37"/>
    </row>
    <row r="1180" spans="1:11" ht="12" customHeight="1" x14ac:dyDescent="0.15">
      <c r="A1180" s="37"/>
      <c r="K1180" s="37"/>
    </row>
    <row r="1181" spans="1:11" ht="12" customHeight="1" x14ac:dyDescent="0.15">
      <c r="A1181" s="37"/>
      <c r="K1181" s="37"/>
    </row>
    <row r="1182" spans="1:11" ht="12" customHeight="1" x14ac:dyDescent="0.15">
      <c r="A1182" s="37"/>
      <c r="K1182" s="37"/>
    </row>
    <row r="1183" spans="1:11" ht="12" customHeight="1" x14ac:dyDescent="0.15">
      <c r="A1183" s="37"/>
      <c r="K1183" s="37"/>
    </row>
    <row r="1184" spans="1:11" ht="12" customHeight="1" x14ac:dyDescent="0.15">
      <c r="A1184" s="37"/>
      <c r="K1184" s="37"/>
    </row>
    <row r="1185" spans="1:11" ht="12" customHeight="1" x14ac:dyDescent="0.15">
      <c r="A1185" s="37"/>
      <c r="K1185" s="37"/>
    </row>
    <row r="1186" spans="1:11" ht="12" customHeight="1" x14ac:dyDescent="0.15">
      <c r="A1186" s="37"/>
      <c r="K1186" s="37"/>
    </row>
    <row r="1187" spans="1:11" ht="12" customHeight="1" x14ac:dyDescent="0.15">
      <c r="A1187" s="37"/>
      <c r="K1187" s="37"/>
    </row>
    <row r="1188" spans="1:11" ht="12" customHeight="1" x14ac:dyDescent="0.15">
      <c r="A1188" s="37"/>
      <c r="K1188" s="37"/>
    </row>
    <row r="1189" spans="1:11" ht="12" customHeight="1" x14ac:dyDescent="0.15">
      <c r="A1189" s="37"/>
      <c r="K1189" s="37"/>
    </row>
    <row r="1190" spans="1:11" ht="12" customHeight="1" x14ac:dyDescent="0.15">
      <c r="A1190" s="37"/>
      <c r="K1190" s="37"/>
    </row>
    <row r="1191" spans="1:11" ht="12" customHeight="1" x14ac:dyDescent="0.15">
      <c r="A1191" s="37"/>
      <c r="K1191" s="37"/>
    </row>
    <row r="1192" spans="1:11" ht="12" customHeight="1" x14ac:dyDescent="0.15">
      <c r="A1192" s="37"/>
      <c r="K1192" s="37"/>
    </row>
    <row r="1193" spans="1:11" ht="12" customHeight="1" x14ac:dyDescent="0.15">
      <c r="A1193" s="37"/>
      <c r="K1193" s="37"/>
    </row>
    <row r="1194" spans="1:11" ht="12" customHeight="1" x14ac:dyDescent="0.15">
      <c r="A1194" s="37"/>
      <c r="K1194" s="37"/>
    </row>
    <row r="1195" spans="1:11" ht="12" customHeight="1" x14ac:dyDescent="0.15">
      <c r="A1195" s="37"/>
      <c r="K1195" s="37"/>
    </row>
    <row r="1196" spans="1:11" ht="12" customHeight="1" x14ac:dyDescent="0.15">
      <c r="A1196" s="37"/>
      <c r="K1196" s="37"/>
    </row>
    <row r="1197" spans="1:11" ht="12" customHeight="1" x14ac:dyDescent="0.15">
      <c r="A1197" s="37"/>
      <c r="K1197" s="37"/>
    </row>
    <row r="1198" spans="1:11" ht="12" customHeight="1" x14ac:dyDescent="0.15">
      <c r="A1198" s="37"/>
      <c r="K1198" s="37"/>
    </row>
    <row r="1199" spans="1:11" ht="12" customHeight="1" x14ac:dyDescent="0.15">
      <c r="A1199" s="37"/>
      <c r="K1199" s="37"/>
    </row>
    <row r="1200" spans="1:11" ht="12" customHeight="1" x14ac:dyDescent="0.15">
      <c r="A1200" s="37"/>
      <c r="K1200" s="37"/>
    </row>
    <row r="1201" spans="1:11" ht="12" customHeight="1" x14ac:dyDescent="0.15">
      <c r="A1201" s="37"/>
      <c r="K1201" s="37"/>
    </row>
    <row r="1202" spans="1:11" ht="12" customHeight="1" x14ac:dyDescent="0.15">
      <c r="A1202" s="37"/>
      <c r="K1202" s="37"/>
    </row>
    <row r="1203" spans="1:11" ht="12" customHeight="1" x14ac:dyDescent="0.15">
      <c r="A1203" s="37"/>
      <c r="K1203" s="37"/>
    </row>
    <row r="1204" spans="1:11" ht="12" customHeight="1" x14ac:dyDescent="0.15">
      <c r="A1204" s="37"/>
      <c r="K1204" s="37"/>
    </row>
    <row r="1205" spans="1:11" ht="12" customHeight="1" x14ac:dyDescent="0.15">
      <c r="A1205" s="37"/>
      <c r="K1205" s="37"/>
    </row>
    <row r="1206" spans="1:11" ht="12" customHeight="1" x14ac:dyDescent="0.15">
      <c r="A1206" s="37"/>
      <c r="K1206" s="37"/>
    </row>
    <row r="1207" spans="1:11" ht="12" customHeight="1" x14ac:dyDescent="0.15">
      <c r="A1207" s="37"/>
      <c r="K1207" s="37"/>
    </row>
    <row r="1208" spans="1:11" ht="12" customHeight="1" x14ac:dyDescent="0.15">
      <c r="A1208" s="37"/>
      <c r="K1208" s="37"/>
    </row>
    <row r="1209" spans="1:11" ht="12" customHeight="1" x14ac:dyDescent="0.15">
      <c r="A1209" s="37"/>
    </row>
  </sheetData>
  <mergeCells count="2">
    <mergeCell ref="A1:E4"/>
    <mergeCell ref="Q11:R12"/>
  </mergeCells>
  <phoneticPr fontId="2" type="noConversion"/>
  <conditionalFormatting sqref="Q15:Q32">
    <cfRule type="cellIs" dxfId="4" priority="1" operator="greaterThan">
      <formula>(IF(R15=12,228000)+IF(R15&lt;12,171000))</formula>
    </cfRule>
  </conditionalFormatting>
  <printOptions horizontalCentered="1"/>
  <pageMargins left="0.17" right="0.19" top="7.0000000000000007E-2" bottom="0.02" header="0.5" footer="0.5"/>
  <pageSetup scale="88" orientation="portrait" horizontalDpi="300" verticalDpi="300" r:id="rId1"/>
  <headerFooter alignWithMargins="0">
    <oddFooter>&amp;R13August2019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209"/>
  <sheetViews>
    <sheetView showGridLines="0" showZeros="0" zoomScale="120" zoomScaleNormal="120" workbookViewId="0">
      <selection activeCell="O1" sqref="O1:Q9"/>
    </sheetView>
  </sheetViews>
  <sheetFormatPr baseColWidth="10" defaultColWidth="10.7109375" defaultRowHeight="12" customHeight="1" x14ac:dyDescent="0.15"/>
  <cols>
    <col min="1" max="1" width="2.7109375" style="50" customWidth="1"/>
    <col min="2" max="3" width="1.7109375" style="37" customWidth="1"/>
    <col min="4" max="4" width="26.85546875" style="49" customWidth="1"/>
    <col min="5" max="5" width="1.7109375" style="49" customWidth="1"/>
    <col min="6" max="6" width="12.5703125" style="49" customWidth="1"/>
    <col min="7" max="7" width="12.5703125" style="37" customWidth="1"/>
    <col min="8" max="8" width="5.140625" style="37" customWidth="1"/>
    <col min="9" max="9" width="5.42578125" style="37" customWidth="1"/>
    <col min="10" max="10" width="4.7109375" style="33" customWidth="1"/>
    <col min="11" max="11" width="13.42578125" style="134" bestFit="1" customWidth="1"/>
    <col min="12" max="12" width="5.42578125" style="37" customWidth="1"/>
    <col min="13" max="13" width="3.5703125" style="37" customWidth="1"/>
    <col min="14" max="14" width="3.28515625" style="37" customWidth="1"/>
    <col min="15" max="15" width="17.85546875" style="36" bestFit="1" customWidth="1"/>
    <col min="16" max="21" width="10.7109375" style="37" customWidth="1"/>
    <col min="22" max="16384" width="10.7109375" style="37"/>
  </cols>
  <sheetData>
    <row r="1" spans="1:18" s="44" customFormat="1" ht="12" customHeight="1" x14ac:dyDescent="0.15">
      <c r="A1" s="248" t="s">
        <v>152</v>
      </c>
      <c r="B1" s="249"/>
      <c r="C1" s="249"/>
      <c r="D1" s="249"/>
      <c r="E1" s="249"/>
      <c r="F1" s="43"/>
      <c r="J1" s="45"/>
      <c r="K1" s="201"/>
      <c r="O1" s="4"/>
      <c r="P1" s="5"/>
      <c r="Q1" s="6"/>
    </row>
    <row r="2" spans="1:18" ht="12" customHeight="1" x14ac:dyDescent="0.15">
      <c r="A2" s="250"/>
      <c r="B2" s="250"/>
      <c r="C2" s="250"/>
      <c r="D2" s="250"/>
      <c r="E2" s="250"/>
      <c r="G2" s="7"/>
      <c r="K2" s="37"/>
      <c r="O2" s="245" t="s">
        <v>10</v>
      </c>
      <c r="P2" s="1"/>
      <c r="Q2" s="2"/>
    </row>
    <row r="3" spans="1:18" ht="13" x14ac:dyDescent="0.15">
      <c r="A3" s="250"/>
      <c r="B3" s="250"/>
      <c r="C3" s="250"/>
      <c r="D3" s="250"/>
      <c r="E3" s="250"/>
      <c r="G3" s="7" t="s">
        <v>141</v>
      </c>
      <c r="K3" s="37"/>
      <c r="O3" s="240"/>
      <c r="P3" s="257" t="s">
        <v>129</v>
      </c>
      <c r="Q3" s="241"/>
    </row>
    <row r="4" spans="1:18" ht="12" customHeight="1" x14ac:dyDescent="0.15">
      <c r="A4" s="250"/>
      <c r="B4" s="250"/>
      <c r="C4" s="250"/>
      <c r="D4" s="250"/>
      <c r="E4" s="250"/>
      <c r="G4" s="8"/>
      <c r="K4" s="37"/>
      <c r="O4" s="9"/>
      <c r="P4" s="1"/>
      <c r="Q4" s="2"/>
    </row>
    <row r="5" spans="1:18" ht="12" customHeight="1" x14ac:dyDescent="0.15">
      <c r="K5" s="37"/>
      <c r="O5" s="254"/>
      <c r="P5" s="256" t="s">
        <v>130</v>
      </c>
      <c r="Q5" s="255"/>
    </row>
    <row r="6" spans="1:18" ht="12" customHeight="1" x14ac:dyDescent="0.15">
      <c r="G6" s="7" t="s">
        <v>37</v>
      </c>
      <c r="K6" s="37"/>
      <c r="O6" s="263"/>
      <c r="P6" s="258"/>
      <c r="Q6" s="259"/>
    </row>
    <row r="7" spans="1:18" ht="12" customHeight="1" x14ac:dyDescent="0.15">
      <c r="A7" s="51" t="s">
        <v>44</v>
      </c>
      <c r="B7" s="52"/>
      <c r="C7" s="52"/>
      <c r="D7" s="53"/>
      <c r="E7" s="53"/>
      <c r="F7" s="53"/>
      <c r="G7" s="53"/>
      <c r="H7" s="54"/>
      <c r="I7" s="55"/>
      <c r="J7" s="55"/>
      <c r="K7" s="56" t="s">
        <v>35</v>
      </c>
      <c r="L7" s="7"/>
      <c r="M7" s="7"/>
      <c r="O7" s="263" t="s">
        <v>194</v>
      </c>
      <c r="P7" s="263"/>
      <c r="Q7" s="259"/>
    </row>
    <row r="8" spans="1:18" ht="12" customHeight="1" x14ac:dyDescent="0.15">
      <c r="A8" s="10"/>
      <c r="B8" s="11"/>
      <c r="C8" s="11"/>
      <c r="D8" s="57" t="s">
        <v>144</v>
      </c>
      <c r="E8" s="12"/>
      <c r="F8" s="12"/>
      <c r="G8" s="12"/>
      <c r="H8" s="13"/>
      <c r="I8" s="14"/>
      <c r="J8" s="11"/>
      <c r="K8" s="232">
        <f>'YR 1'!K8</f>
        <v>0</v>
      </c>
      <c r="L8" s="59"/>
      <c r="M8" s="59"/>
      <c r="O8" s="266" t="s">
        <v>195</v>
      </c>
      <c r="P8" s="264"/>
      <c r="Q8" s="259"/>
    </row>
    <row r="9" spans="1:18" ht="12" customHeight="1" thickBot="1" x14ac:dyDescent="0.2">
      <c r="A9" s="37"/>
      <c r="D9" s="60"/>
      <c r="E9" s="60"/>
      <c r="F9" s="60"/>
      <c r="G9" s="60"/>
      <c r="H9" s="61"/>
      <c r="I9" s="62"/>
      <c r="J9" s="59"/>
      <c r="K9" s="63" t="s">
        <v>185</v>
      </c>
      <c r="L9" s="64"/>
      <c r="M9" s="64"/>
      <c r="O9" s="260"/>
      <c r="P9" s="261"/>
      <c r="Q9" s="262"/>
    </row>
    <row r="10" spans="1:18" ht="12" customHeight="1" x14ac:dyDescent="0.15">
      <c r="A10" s="50" t="s">
        <v>45</v>
      </c>
      <c r="B10" s="15"/>
      <c r="C10" s="15"/>
      <c r="D10" s="16"/>
      <c r="E10" s="17"/>
      <c r="F10" s="17"/>
      <c r="G10" s="17"/>
      <c r="H10" s="18"/>
      <c r="I10" s="18"/>
      <c r="J10" s="15" t="s">
        <v>6</v>
      </c>
      <c r="K10" s="231">
        <f>'YR 1'!K11+1</f>
        <v>1</v>
      </c>
    </row>
    <row r="11" spans="1:18" ht="12" customHeight="1" x14ac:dyDescent="0.15">
      <c r="A11" s="10"/>
      <c r="B11" s="11"/>
      <c r="C11" s="11"/>
      <c r="D11" s="234">
        <f>'YR 1'!D11</f>
        <v>0</v>
      </c>
      <c r="E11" s="19"/>
      <c r="F11" s="19"/>
      <c r="G11" s="19"/>
      <c r="H11" s="14"/>
      <c r="I11" s="14"/>
      <c r="J11" s="67" t="s">
        <v>34</v>
      </c>
      <c r="K11" s="231" t="str">
        <f>TEXT(K10+364,"mm/dd/yy")</f>
        <v>12/31/04</v>
      </c>
      <c r="Q11" s="243" t="s">
        <v>177</v>
      </c>
      <c r="R11" s="243"/>
    </row>
    <row r="12" spans="1:18" ht="12" customHeight="1" x14ac:dyDescent="0.15">
      <c r="A12" s="50" t="s">
        <v>47</v>
      </c>
      <c r="D12" s="64"/>
      <c r="E12" s="64"/>
      <c r="F12" s="64"/>
      <c r="G12" s="64"/>
      <c r="H12" s="68"/>
      <c r="I12" s="8" t="s">
        <v>12</v>
      </c>
      <c r="J12" s="69"/>
      <c r="K12" s="70"/>
      <c r="L12" s="59"/>
      <c r="M12" s="59"/>
      <c r="P12" s="36"/>
      <c r="Q12" s="243"/>
      <c r="R12" s="243"/>
    </row>
    <row r="13" spans="1:18" ht="12" customHeight="1" x14ac:dyDescent="0.15">
      <c r="A13" s="50" t="s">
        <v>190</v>
      </c>
      <c r="D13" s="64"/>
      <c r="E13" s="64"/>
      <c r="F13" s="64"/>
      <c r="G13" s="64"/>
      <c r="H13" s="71"/>
      <c r="I13" s="72" t="s">
        <v>49</v>
      </c>
      <c r="J13" s="73"/>
      <c r="K13" s="74" t="s">
        <v>50</v>
      </c>
      <c r="L13" s="8"/>
      <c r="M13" s="8"/>
      <c r="P13" s="7" t="s">
        <v>30</v>
      </c>
      <c r="Q13" s="7" t="s">
        <v>7</v>
      </c>
    </row>
    <row r="14" spans="1:18" ht="12" customHeight="1" x14ac:dyDescent="0.15">
      <c r="B14" s="75"/>
      <c r="C14" s="75"/>
      <c r="D14" s="76"/>
      <c r="E14" s="76"/>
      <c r="F14" s="76"/>
      <c r="G14" s="76"/>
      <c r="H14" s="77" t="s">
        <v>51</v>
      </c>
      <c r="I14" s="78" t="s">
        <v>52</v>
      </c>
      <c r="J14" s="78" t="s">
        <v>53</v>
      </c>
      <c r="K14" s="79"/>
      <c r="L14" s="8"/>
      <c r="M14" s="8"/>
      <c r="P14" s="7" t="s">
        <v>189</v>
      </c>
      <c r="Q14" s="7" t="s">
        <v>8</v>
      </c>
      <c r="R14" s="7" t="s">
        <v>106</v>
      </c>
    </row>
    <row r="15" spans="1:18" ht="12" customHeight="1" x14ac:dyDescent="0.15">
      <c r="A15" s="80">
        <v>1</v>
      </c>
      <c r="B15" s="20"/>
      <c r="C15" s="21"/>
      <c r="D15" s="81">
        <f>D11</f>
        <v>0</v>
      </c>
      <c r="E15" s="82"/>
      <c r="F15" s="82"/>
      <c r="G15" s="82"/>
      <c r="H15" s="58"/>
      <c r="I15" s="58"/>
      <c r="J15" s="58"/>
      <c r="K15" s="83">
        <f>(IF(R15&gt;9, (P15*H15),0)+IF(R15&lt;=9, (P15*(I15+J15)),0))</f>
        <v>0</v>
      </c>
      <c r="L15" s="28"/>
      <c r="M15" s="28"/>
      <c r="N15" s="37" t="s">
        <v>14</v>
      </c>
      <c r="O15" s="81">
        <f>D11</f>
        <v>0</v>
      </c>
      <c r="P15" s="226">
        <f>Q15/R15</f>
        <v>0</v>
      </c>
      <c r="Q15" s="84">
        <f>'YR 1'!Q15*1.03</f>
        <v>0</v>
      </c>
      <c r="R15" s="233">
        <f>'YR 1'!R15</f>
        <v>9</v>
      </c>
    </row>
    <row r="16" spans="1:18" ht="12" customHeight="1" x14ac:dyDescent="0.15">
      <c r="A16" s="80">
        <v>2</v>
      </c>
      <c r="B16" s="20"/>
      <c r="C16" s="21"/>
      <c r="D16" s="235">
        <f>'YR 1'!D16</f>
        <v>0</v>
      </c>
      <c r="E16" s="82"/>
      <c r="F16" s="82"/>
      <c r="G16" s="82"/>
      <c r="H16" s="58"/>
      <c r="I16" s="58"/>
      <c r="J16" s="58"/>
      <c r="K16" s="83">
        <f t="shared" ref="K16:K24" si="0">(IF(R16&gt;9, (P16*H16),0)+IF(R16&lt;=9, (P16*(I16+J16)),0))</f>
        <v>0</v>
      </c>
      <c r="L16" s="28"/>
      <c r="M16" s="28"/>
      <c r="N16" s="37" t="s">
        <v>15</v>
      </c>
      <c r="O16" s="81">
        <f>D16</f>
        <v>0</v>
      </c>
      <c r="P16" s="226">
        <f>Q16/R16</f>
        <v>0</v>
      </c>
      <c r="Q16" s="84">
        <f>'YR 1'!Q16*1.03</f>
        <v>0</v>
      </c>
      <c r="R16" s="233">
        <f>'YR 1'!R16</f>
        <v>9</v>
      </c>
    </row>
    <row r="17" spans="1:18" ht="12" customHeight="1" x14ac:dyDescent="0.15">
      <c r="A17" s="80">
        <v>3</v>
      </c>
      <c r="B17" s="21"/>
      <c r="C17" s="21"/>
      <c r="D17" s="235">
        <f>'YR 1'!D17</f>
        <v>0</v>
      </c>
      <c r="E17" s="82"/>
      <c r="F17" s="82"/>
      <c r="G17" s="82"/>
      <c r="H17" s="58"/>
      <c r="I17" s="58"/>
      <c r="J17" s="58"/>
      <c r="K17" s="83">
        <f t="shared" si="0"/>
        <v>0</v>
      </c>
      <c r="L17" s="28"/>
      <c r="M17" s="28"/>
      <c r="N17" s="37" t="s">
        <v>15</v>
      </c>
      <c r="O17" s="81">
        <f>D17</f>
        <v>0</v>
      </c>
      <c r="P17" s="226">
        <f>Q17/R17</f>
        <v>0</v>
      </c>
      <c r="Q17" s="84">
        <f>'YR 1'!Q17*1.03</f>
        <v>0</v>
      </c>
      <c r="R17" s="233">
        <f>'YR 1'!R17</f>
        <v>9</v>
      </c>
    </row>
    <row r="18" spans="1:18" ht="12" customHeight="1" x14ac:dyDescent="0.15">
      <c r="A18" s="80">
        <v>4</v>
      </c>
      <c r="B18" s="21"/>
      <c r="C18" s="21"/>
      <c r="D18" s="235">
        <f>'YR 1'!D18</f>
        <v>0</v>
      </c>
      <c r="E18" s="82"/>
      <c r="F18" s="82"/>
      <c r="G18" s="87"/>
      <c r="H18" s="58"/>
      <c r="I18" s="58"/>
      <c r="J18" s="58"/>
      <c r="K18" s="83">
        <f t="shared" si="0"/>
        <v>0</v>
      </c>
      <c r="L18" s="28"/>
      <c r="M18" s="28"/>
      <c r="N18" s="37" t="s">
        <v>15</v>
      </c>
      <c r="O18" s="81">
        <f t="shared" ref="O18:O24" si="1">D18</f>
        <v>0</v>
      </c>
      <c r="P18" s="226">
        <f t="shared" ref="P18:P24" si="2">Q18/R18</f>
        <v>0</v>
      </c>
      <c r="Q18" s="84">
        <f>'YR 1'!Q18*1.03</f>
        <v>0</v>
      </c>
      <c r="R18" s="233">
        <f>'YR 1'!R18</f>
        <v>9</v>
      </c>
    </row>
    <row r="19" spans="1:18" ht="12" customHeight="1" x14ac:dyDescent="0.15">
      <c r="A19" s="80">
        <v>5</v>
      </c>
      <c r="B19" s="21"/>
      <c r="C19" s="21"/>
      <c r="D19" s="235">
        <f>'YR 1'!D19</f>
        <v>0</v>
      </c>
      <c r="E19" s="82"/>
      <c r="F19" s="82"/>
      <c r="G19" s="88"/>
      <c r="H19" s="58"/>
      <c r="I19" s="58"/>
      <c r="J19" s="58"/>
      <c r="K19" s="83">
        <f t="shared" si="0"/>
        <v>0</v>
      </c>
      <c r="L19" s="28"/>
      <c r="M19" s="28"/>
      <c r="N19" s="37" t="s">
        <v>15</v>
      </c>
      <c r="O19" s="81">
        <f t="shared" si="1"/>
        <v>0</v>
      </c>
      <c r="P19" s="226">
        <f t="shared" si="2"/>
        <v>0</v>
      </c>
      <c r="Q19" s="84">
        <f>'YR 1'!Q19*1.03</f>
        <v>0</v>
      </c>
      <c r="R19" s="233">
        <f>'YR 1'!R19</f>
        <v>9</v>
      </c>
    </row>
    <row r="20" spans="1:18" ht="12" customHeight="1" x14ac:dyDescent="0.15">
      <c r="A20" s="80">
        <v>6</v>
      </c>
      <c r="B20" s="21"/>
      <c r="C20" s="21"/>
      <c r="D20" s="235">
        <f>'YR 1'!D20</f>
        <v>0</v>
      </c>
      <c r="E20" s="82"/>
      <c r="F20" s="82"/>
      <c r="G20" s="88"/>
      <c r="H20" s="58"/>
      <c r="I20" s="58"/>
      <c r="J20" s="58"/>
      <c r="K20" s="83">
        <f t="shared" si="0"/>
        <v>0</v>
      </c>
      <c r="L20" s="28"/>
      <c r="M20" s="28"/>
      <c r="N20" s="37" t="s">
        <v>15</v>
      </c>
      <c r="O20" s="81">
        <f t="shared" si="1"/>
        <v>0</v>
      </c>
      <c r="P20" s="226">
        <f t="shared" si="2"/>
        <v>0</v>
      </c>
      <c r="Q20" s="84">
        <f>'YR 1'!Q20*1.03</f>
        <v>0</v>
      </c>
      <c r="R20" s="233">
        <f>'YR 1'!R20</f>
        <v>9</v>
      </c>
    </row>
    <row r="21" spans="1:18" ht="12" customHeight="1" x14ac:dyDescent="0.15">
      <c r="A21" s="80">
        <v>7</v>
      </c>
      <c r="B21" s="21"/>
      <c r="C21" s="21"/>
      <c r="D21" s="235">
        <f>'YR 1'!D21</f>
        <v>0</v>
      </c>
      <c r="E21" s="82"/>
      <c r="F21" s="82"/>
      <c r="G21" s="88"/>
      <c r="H21" s="58"/>
      <c r="I21" s="58"/>
      <c r="J21" s="58"/>
      <c r="K21" s="83">
        <f t="shared" si="0"/>
        <v>0</v>
      </c>
      <c r="L21" s="28"/>
      <c r="M21" s="28"/>
      <c r="N21" s="37" t="s">
        <v>15</v>
      </c>
      <c r="O21" s="81">
        <f t="shared" si="1"/>
        <v>0</v>
      </c>
      <c r="P21" s="226">
        <f t="shared" si="2"/>
        <v>0</v>
      </c>
      <c r="Q21" s="84">
        <f>'YR 1'!Q21*1.03</f>
        <v>0</v>
      </c>
      <c r="R21" s="233">
        <f>'YR 1'!R21</f>
        <v>9</v>
      </c>
    </row>
    <row r="22" spans="1:18" ht="12" customHeight="1" x14ac:dyDescent="0.15">
      <c r="A22" s="80">
        <v>8</v>
      </c>
      <c r="B22" s="21"/>
      <c r="C22" s="21"/>
      <c r="D22" s="235">
        <f>'YR 1'!D22</f>
        <v>0</v>
      </c>
      <c r="E22" s="82"/>
      <c r="F22" s="82"/>
      <c r="G22" s="88"/>
      <c r="H22" s="58"/>
      <c r="I22" s="58"/>
      <c r="J22" s="58"/>
      <c r="K22" s="83">
        <f t="shared" si="0"/>
        <v>0</v>
      </c>
      <c r="L22" s="28"/>
      <c r="M22" s="28"/>
      <c r="N22" s="37" t="s">
        <v>15</v>
      </c>
      <c r="O22" s="81">
        <f t="shared" si="1"/>
        <v>0</v>
      </c>
      <c r="P22" s="226">
        <f t="shared" si="2"/>
        <v>0</v>
      </c>
      <c r="Q22" s="84">
        <f>'YR 1'!Q22*1.03</f>
        <v>0</v>
      </c>
      <c r="R22" s="233">
        <f>'YR 1'!R22</f>
        <v>9</v>
      </c>
    </row>
    <row r="23" spans="1:18" ht="12" customHeight="1" x14ac:dyDescent="0.15">
      <c r="A23" s="80">
        <v>9</v>
      </c>
      <c r="B23" s="21"/>
      <c r="C23" s="21"/>
      <c r="D23" s="235">
        <f>'YR 1'!D23</f>
        <v>0</v>
      </c>
      <c r="E23" s="82"/>
      <c r="F23" s="82"/>
      <c r="G23" s="88"/>
      <c r="H23" s="58"/>
      <c r="I23" s="58"/>
      <c r="J23" s="58"/>
      <c r="K23" s="83">
        <f t="shared" si="0"/>
        <v>0</v>
      </c>
      <c r="L23" s="28"/>
      <c r="M23" s="28"/>
      <c r="N23" s="37" t="s">
        <v>15</v>
      </c>
      <c r="O23" s="81">
        <f t="shared" si="1"/>
        <v>0</v>
      </c>
      <c r="P23" s="226">
        <f t="shared" si="2"/>
        <v>0</v>
      </c>
      <c r="Q23" s="84">
        <f>'YR 1'!Q23*1.03</f>
        <v>0</v>
      </c>
      <c r="R23" s="233">
        <f>'YR 1'!R23</f>
        <v>9</v>
      </c>
    </row>
    <row r="24" spans="1:18" ht="12" customHeight="1" x14ac:dyDescent="0.15">
      <c r="A24" s="80">
        <v>10</v>
      </c>
      <c r="B24" s="21"/>
      <c r="C24" s="21"/>
      <c r="D24" s="235">
        <f>'YR 1'!D24</f>
        <v>0</v>
      </c>
      <c r="E24" s="82"/>
      <c r="F24" s="82"/>
      <c r="G24" s="88"/>
      <c r="H24" s="58"/>
      <c r="I24" s="58"/>
      <c r="J24" s="58"/>
      <c r="K24" s="83">
        <f t="shared" si="0"/>
        <v>0</v>
      </c>
      <c r="L24" s="28"/>
      <c r="M24" s="28"/>
      <c r="N24" s="37" t="s">
        <v>15</v>
      </c>
      <c r="O24" s="81">
        <f t="shared" si="1"/>
        <v>0</v>
      </c>
      <c r="P24" s="226">
        <f t="shared" si="2"/>
        <v>0</v>
      </c>
      <c r="Q24" s="84">
        <f>'YR 1'!Q24*1.03</f>
        <v>0</v>
      </c>
      <c r="R24" s="233">
        <f>'YR 1'!R24</f>
        <v>9</v>
      </c>
    </row>
    <row r="25" spans="1:18" ht="12" customHeight="1" x14ac:dyDescent="0.15">
      <c r="A25" s="80"/>
      <c r="B25" s="21"/>
      <c r="C25" s="21"/>
      <c r="D25" s="22" t="s">
        <v>43</v>
      </c>
      <c r="E25" s="82"/>
      <c r="F25" s="82"/>
      <c r="G25" s="88"/>
      <c r="H25" s="58"/>
      <c r="I25" s="217"/>
      <c r="J25" s="217"/>
      <c r="K25" s="83">
        <f>((H25)*P25)</f>
        <v>0</v>
      </c>
      <c r="L25" s="28"/>
      <c r="M25" s="28"/>
      <c r="O25" s="22" t="s">
        <v>31</v>
      </c>
      <c r="P25" s="226">
        <f t="shared" ref="P25:P32" si="3">Q25/12</f>
        <v>0</v>
      </c>
      <c r="Q25" s="84">
        <f>'YR 1'!Q25*1.03</f>
        <v>0</v>
      </c>
      <c r="R25" s="90"/>
    </row>
    <row r="26" spans="1:18" ht="12" customHeight="1" x14ac:dyDescent="0.15">
      <c r="A26" s="80"/>
      <c r="B26" s="21"/>
      <c r="C26" s="21"/>
      <c r="D26" s="22" t="s">
        <v>43</v>
      </c>
      <c r="E26" s="82"/>
      <c r="F26" s="82"/>
      <c r="G26" s="91"/>
      <c r="H26" s="58"/>
      <c r="I26" s="217"/>
      <c r="J26" s="217"/>
      <c r="K26" s="83">
        <f>((H26)*P26)</f>
        <v>0</v>
      </c>
      <c r="L26" s="28"/>
      <c r="M26" s="28"/>
      <c r="O26" s="22" t="s">
        <v>31</v>
      </c>
      <c r="P26" s="226">
        <f t="shared" si="3"/>
        <v>0</v>
      </c>
      <c r="Q26" s="84">
        <f>'YR 1'!Q26*1.03</f>
        <v>0</v>
      </c>
      <c r="R26" s="90"/>
    </row>
    <row r="27" spans="1:18" ht="12" customHeight="1" x14ac:dyDescent="0.15">
      <c r="A27" s="80"/>
      <c r="B27" s="21"/>
      <c r="C27" s="21"/>
      <c r="D27" s="22" t="s">
        <v>43</v>
      </c>
      <c r="E27" s="82"/>
      <c r="F27" s="82"/>
      <c r="G27" s="88"/>
      <c r="H27" s="58"/>
      <c r="I27" s="217"/>
      <c r="J27" s="217"/>
      <c r="K27" s="83">
        <f>((H27)*P27)</f>
        <v>0</v>
      </c>
      <c r="L27" s="28"/>
      <c r="M27" s="28"/>
      <c r="O27" s="22" t="s">
        <v>31</v>
      </c>
      <c r="P27" s="226">
        <f>Q27/12</f>
        <v>0</v>
      </c>
      <c r="Q27" s="84">
        <f>'YR 1'!Q27*1.03</f>
        <v>0</v>
      </c>
      <c r="R27" s="90"/>
    </row>
    <row r="28" spans="1:18" ht="12" customHeight="1" thickBot="1" x14ac:dyDescent="0.2">
      <c r="A28" s="80"/>
      <c r="B28" s="21"/>
      <c r="C28" s="21"/>
      <c r="D28" s="22" t="s">
        <v>43</v>
      </c>
      <c r="E28" s="82"/>
      <c r="F28" s="82"/>
      <c r="G28" s="88"/>
      <c r="H28" s="58"/>
      <c r="I28" s="217"/>
      <c r="J28" s="217"/>
      <c r="K28" s="83">
        <f>((H28)*P28)</f>
        <v>0</v>
      </c>
      <c r="L28" s="28"/>
      <c r="M28" s="28"/>
      <c r="O28" s="22" t="s">
        <v>31</v>
      </c>
      <c r="P28" s="226">
        <f>Q28/12</f>
        <v>0</v>
      </c>
      <c r="Q28" s="84">
        <f>'YR 1'!Q28*1.03</f>
        <v>0</v>
      </c>
      <c r="R28" s="90"/>
    </row>
    <row r="29" spans="1:18" ht="12" customHeight="1" thickBot="1" x14ac:dyDescent="0.2">
      <c r="A29" s="92">
        <v>11</v>
      </c>
      <c r="B29" s="23"/>
      <c r="C29" s="52" t="s">
        <v>56</v>
      </c>
      <c r="D29" s="93"/>
      <c r="E29" s="93"/>
      <c r="F29" s="93"/>
      <c r="G29" s="93"/>
      <c r="H29" s="58"/>
      <c r="I29" s="217"/>
      <c r="J29" s="217"/>
      <c r="K29" s="83">
        <f>P30*H29</f>
        <v>0</v>
      </c>
      <c r="L29" s="28"/>
      <c r="M29" s="28"/>
      <c r="O29" s="230" t="s">
        <v>54</v>
      </c>
      <c r="P29" s="226">
        <f t="shared" si="3"/>
        <v>0</v>
      </c>
      <c r="Q29" s="84">
        <f>'YR 1'!Q29</f>
        <v>0</v>
      </c>
      <c r="R29" s="90"/>
    </row>
    <row r="30" spans="1:18" ht="12" customHeight="1" x14ac:dyDescent="0.15">
      <c r="A30" s="80">
        <v>12</v>
      </c>
      <c r="B30" s="60" t="s">
        <v>57</v>
      </c>
      <c r="C30" s="24"/>
      <c r="D30" s="93" t="s">
        <v>187</v>
      </c>
      <c r="E30" s="93"/>
      <c r="F30" s="93"/>
      <c r="G30" s="93"/>
      <c r="H30" s="94">
        <f>SUM(H15:H29)</f>
        <v>0</v>
      </c>
      <c r="I30" s="94">
        <f>SUM(I15:I29)</f>
        <v>0</v>
      </c>
      <c r="J30" s="94">
        <f>SUM(J15:J29)</f>
        <v>0</v>
      </c>
      <c r="K30" s="83">
        <f>SUM(K15:K29)</f>
        <v>0</v>
      </c>
      <c r="L30" s="33"/>
      <c r="M30" s="33"/>
      <c r="O30" s="230" t="s">
        <v>180</v>
      </c>
      <c r="P30" s="226">
        <f t="shared" si="3"/>
        <v>0</v>
      </c>
      <c r="Q30" s="84">
        <f>'YR 1'!Q30*1.03</f>
        <v>0</v>
      </c>
      <c r="R30" s="90"/>
    </row>
    <row r="31" spans="1:18" ht="12" customHeight="1" thickBot="1" x14ac:dyDescent="0.2">
      <c r="A31" s="92" t="s">
        <v>58</v>
      </c>
      <c r="B31" s="52" t="s">
        <v>59</v>
      </c>
      <c r="C31" s="52"/>
      <c r="D31" s="93"/>
      <c r="E31" s="93"/>
      <c r="F31" s="93"/>
      <c r="G31" s="93"/>
      <c r="H31" s="218"/>
      <c r="I31" s="95"/>
      <c r="J31" s="95"/>
      <c r="K31" s="95"/>
      <c r="L31" s="33"/>
      <c r="M31" s="33"/>
      <c r="O31" s="230" t="s">
        <v>181</v>
      </c>
      <c r="P31" s="226">
        <f t="shared" si="3"/>
        <v>0</v>
      </c>
      <c r="Q31" s="84">
        <f>'YR 1'!Q31*1.03</f>
        <v>0</v>
      </c>
      <c r="R31" s="90"/>
    </row>
    <row r="32" spans="1:18" ht="12" customHeight="1" thickBot="1" x14ac:dyDescent="0.2">
      <c r="A32" s="92" t="s">
        <v>5</v>
      </c>
      <c r="B32" s="25"/>
      <c r="C32" s="52" t="s">
        <v>178</v>
      </c>
      <c r="D32" s="96"/>
      <c r="E32" s="93"/>
      <c r="F32" s="93"/>
      <c r="G32" s="93"/>
      <c r="H32" s="58"/>
      <c r="I32" s="89"/>
      <c r="J32" s="89"/>
      <c r="K32" s="83">
        <f>(P30*H32)*B32</f>
        <v>0</v>
      </c>
      <c r="L32" s="28"/>
      <c r="M32" s="28"/>
      <c r="O32" s="230" t="s">
        <v>183</v>
      </c>
      <c r="P32" s="226">
        <f t="shared" si="3"/>
        <v>0</v>
      </c>
      <c r="Q32" s="84">
        <f>'YR 1'!Q32*1.03</f>
        <v>0</v>
      </c>
      <c r="R32" s="90"/>
    </row>
    <row r="33" spans="1:18" ht="12" customHeight="1" thickBot="1" x14ac:dyDescent="0.2">
      <c r="A33" s="92" t="s">
        <v>62</v>
      </c>
      <c r="B33" s="26"/>
      <c r="C33" s="52" t="s">
        <v>179</v>
      </c>
      <c r="D33" s="64"/>
      <c r="E33" s="93"/>
      <c r="F33" s="55"/>
      <c r="G33" s="55"/>
      <c r="H33" s="58"/>
      <c r="I33" s="89"/>
      <c r="J33" s="89"/>
      <c r="K33" s="83">
        <f>(P31*H33)*B33</f>
        <v>0</v>
      </c>
      <c r="L33" s="28"/>
      <c r="M33" s="28"/>
    </row>
    <row r="34" spans="1:18" ht="12" customHeight="1" thickBot="1" x14ac:dyDescent="0.2">
      <c r="A34" s="92" t="s">
        <v>63</v>
      </c>
      <c r="B34" s="26"/>
      <c r="C34" s="52" t="s">
        <v>64</v>
      </c>
      <c r="D34" s="93"/>
      <c r="E34" s="93"/>
      <c r="F34" s="97">
        <f>Q29/12</f>
        <v>0</v>
      </c>
      <c r="G34" s="27" t="s">
        <v>9</v>
      </c>
      <c r="H34" s="58"/>
      <c r="I34" s="227"/>
      <c r="J34" s="227"/>
      <c r="K34" s="83">
        <f>B34*F34*H34</f>
        <v>0</v>
      </c>
      <c r="L34" s="28"/>
      <c r="M34" s="28"/>
    </row>
    <row r="35" spans="1:18" ht="12" customHeight="1" thickBot="1" x14ac:dyDescent="0.2">
      <c r="A35" s="92" t="s">
        <v>65</v>
      </c>
      <c r="B35" s="26"/>
      <c r="C35" s="52" t="s">
        <v>191</v>
      </c>
      <c r="D35" s="93"/>
      <c r="E35" s="93"/>
      <c r="F35" s="97">
        <f>Q29/12</f>
        <v>0</v>
      </c>
      <c r="G35" s="27" t="s">
        <v>9</v>
      </c>
      <c r="H35" s="227"/>
      <c r="I35" s="227"/>
      <c r="J35" s="58"/>
      <c r="K35" s="83">
        <f>B35*F35*J35</f>
        <v>0</v>
      </c>
      <c r="L35" s="28"/>
      <c r="M35" s="28"/>
    </row>
    <row r="36" spans="1:18" ht="12" customHeight="1" thickBot="1" x14ac:dyDescent="0.2">
      <c r="A36" s="92" t="s">
        <v>67</v>
      </c>
      <c r="B36" s="25"/>
      <c r="C36" s="52" t="s">
        <v>66</v>
      </c>
      <c r="D36" s="93"/>
      <c r="E36" s="93"/>
      <c r="F36" s="96"/>
      <c r="G36" s="93"/>
      <c r="H36" s="58"/>
      <c r="I36" s="98" t="s">
        <v>32</v>
      </c>
      <c r="J36" s="98">
        <v>0</v>
      </c>
      <c r="K36" s="83">
        <f>B36*(Rates!B22*Rates!B23)*H36</f>
        <v>0</v>
      </c>
      <c r="L36" s="28"/>
      <c r="M36" s="28"/>
      <c r="O36" s="28"/>
      <c r="P36" s="29" t="s">
        <v>61</v>
      </c>
      <c r="Q36" s="8"/>
    </row>
    <row r="37" spans="1:18" ht="12" customHeight="1" thickBot="1" x14ac:dyDescent="0.2">
      <c r="A37" s="92" t="s">
        <v>55</v>
      </c>
      <c r="B37" s="25"/>
      <c r="C37" s="52" t="s">
        <v>163</v>
      </c>
      <c r="D37" s="93"/>
      <c r="E37" s="93"/>
      <c r="F37" s="64"/>
      <c r="G37" s="93"/>
      <c r="H37" s="58"/>
      <c r="I37" s="98" t="s">
        <v>32</v>
      </c>
      <c r="J37" s="98"/>
      <c r="K37" s="83">
        <f>B37*(Rates!B22*Rates!B23)*H37</f>
        <v>0</v>
      </c>
      <c r="L37" s="28"/>
      <c r="M37" s="28"/>
      <c r="N37" s="37" t="s">
        <v>14</v>
      </c>
      <c r="O37" s="192">
        <f>D11</f>
        <v>0</v>
      </c>
      <c r="P37" s="83">
        <f>IF(R15&gt;9, (H15*Rates!B13+P15*H15*Rates!B4), ((I15*P15)*Rates!B4)+(I15*Rates!B12)+((J15*P15)*Rates!B4))</f>
        <v>0</v>
      </c>
      <c r="R37" s="99"/>
    </row>
    <row r="38" spans="1:18" ht="12" customHeight="1" thickBot="1" x14ac:dyDescent="0.2">
      <c r="A38" s="92" t="s">
        <v>164</v>
      </c>
      <c r="B38" s="25"/>
      <c r="C38" s="52" t="s">
        <v>182</v>
      </c>
      <c r="D38" s="93"/>
      <c r="E38" s="93"/>
      <c r="F38" s="93"/>
      <c r="G38" s="93"/>
      <c r="H38" s="58"/>
      <c r="I38" s="98" t="s">
        <v>13</v>
      </c>
      <c r="J38" s="98"/>
      <c r="K38" s="83">
        <f>Q32/12*B38*H38</f>
        <v>0</v>
      </c>
      <c r="L38" s="28"/>
      <c r="M38" s="28"/>
      <c r="N38" s="37" t="s">
        <v>15</v>
      </c>
      <c r="O38" s="192">
        <f>D16</f>
        <v>0</v>
      </c>
      <c r="P38" s="83">
        <f>IF(R16&gt;9, (H16*Rates!B13+P16*H16*Rates!B4), ((I16*P16)*Rates!B4)+(I16*Rates!B12)+((J16*P16)*Rates!B4))</f>
        <v>0</v>
      </c>
      <c r="R38" s="99"/>
    </row>
    <row r="39" spans="1:18" ht="12" customHeight="1" x14ac:dyDescent="0.15">
      <c r="A39" s="92"/>
      <c r="B39" s="37" t="s">
        <v>68</v>
      </c>
      <c r="C39" s="52"/>
      <c r="D39" s="93"/>
      <c r="E39" s="93"/>
      <c r="F39" s="93"/>
      <c r="G39" s="93"/>
      <c r="H39" s="101"/>
      <c r="I39" s="100"/>
      <c r="J39" s="52"/>
      <c r="K39" s="83">
        <f>SUM(K30:K38)</f>
        <v>0</v>
      </c>
      <c r="L39" s="33"/>
      <c r="M39" s="33"/>
      <c r="N39" s="37" t="s">
        <v>15</v>
      </c>
      <c r="O39" s="192">
        <f t="shared" ref="O39:O46" si="4">D17</f>
        <v>0</v>
      </c>
      <c r="P39" s="83">
        <f>IF(R17&gt;9, (H17*Rates!B13+P17*H17*Rates!B4), ((I17*P17)*Rates!B4)+(I17*Rates!B12)+((J17*P17)*Rates!B4))</f>
        <v>0</v>
      </c>
      <c r="R39" s="99"/>
    </row>
    <row r="40" spans="1:18" ht="12" customHeight="1" x14ac:dyDescent="0.15">
      <c r="A40" s="92" t="s">
        <v>69</v>
      </c>
      <c r="B40" s="52" t="s">
        <v>70</v>
      </c>
      <c r="C40" s="52"/>
      <c r="D40" s="53"/>
      <c r="E40" s="53"/>
      <c r="F40" s="31"/>
      <c r="G40" s="31"/>
      <c r="H40" s="52"/>
      <c r="I40" s="100"/>
      <c r="J40" s="52"/>
      <c r="K40" s="83">
        <f>P58</f>
        <v>0</v>
      </c>
      <c r="L40" s="28"/>
      <c r="M40" s="28"/>
      <c r="N40" s="37" t="s">
        <v>15</v>
      </c>
      <c r="O40" s="192">
        <f t="shared" si="4"/>
        <v>0</v>
      </c>
      <c r="P40" s="83">
        <f>IF(R18&gt;9, (H18*Rates!B13+P18*H18*Rates!B4), ((I18*P18)*Rates!B4)+(I18*Rates!B12)+((J18*P18)*Rates!B4))</f>
        <v>0</v>
      </c>
      <c r="R40" s="99"/>
    </row>
    <row r="41" spans="1:18" ht="12" customHeight="1" x14ac:dyDescent="0.15">
      <c r="A41" s="102"/>
      <c r="B41" s="103" t="s">
        <v>71</v>
      </c>
      <c r="C41" s="104"/>
      <c r="D41" s="105"/>
      <c r="E41" s="105"/>
      <c r="F41" s="105"/>
      <c r="G41" s="105"/>
      <c r="H41" s="104"/>
      <c r="I41" s="104"/>
      <c r="J41" s="104"/>
      <c r="K41" s="83">
        <f>SUM(K39:K40)</f>
        <v>0</v>
      </c>
      <c r="L41" s="33"/>
      <c r="M41" s="33"/>
      <c r="N41" s="37" t="s">
        <v>15</v>
      </c>
      <c r="O41" s="192">
        <f t="shared" si="4"/>
        <v>0</v>
      </c>
      <c r="P41" s="83">
        <f>IF(R19&gt;9, (H19*Rates!B13+P19*H19*Rates!B4), ((I19*P19)*Rates!B4)+(I19*Rates!B12)+((J19*P19)*Rates!B4))</f>
        <v>0</v>
      </c>
      <c r="R41" s="99"/>
    </row>
    <row r="42" spans="1:18" ht="12" customHeight="1" x14ac:dyDescent="0.15">
      <c r="A42" s="50" t="s">
        <v>72</v>
      </c>
      <c r="B42" s="37" t="s">
        <v>73</v>
      </c>
      <c r="D42" s="60"/>
      <c r="E42" s="60"/>
      <c r="F42" s="60"/>
      <c r="G42" s="60"/>
      <c r="I42" s="106"/>
      <c r="J42" s="37"/>
      <c r="K42" s="95"/>
      <c r="L42" s="33"/>
      <c r="M42" s="33"/>
      <c r="N42" s="37" t="s">
        <v>15</v>
      </c>
      <c r="O42" s="192">
        <f t="shared" si="4"/>
        <v>0</v>
      </c>
      <c r="P42" s="83">
        <f>IF(R20&gt;9, (H20*Rates!B13+P20*H20*Rates!B4), ((I20*P20)*Rates!B4)+(I20*Rates!B12)+((J20*P20)*Rates!B4))</f>
        <v>0</v>
      </c>
      <c r="R42" s="99"/>
    </row>
    <row r="43" spans="1:18" ht="12" customHeight="1" x14ac:dyDescent="0.15">
      <c r="A43" s="32"/>
      <c r="B43" s="15"/>
      <c r="C43" s="15"/>
      <c r="D43" s="17" t="s">
        <v>2</v>
      </c>
      <c r="E43" s="17"/>
      <c r="F43" s="17"/>
      <c r="G43" s="17" t="s">
        <v>3</v>
      </c>
      <c r="H43" s="15"/>
      <c r="I43" s="18"/>
      <c r="J43" s="15"/>
      <c r="K43" s="95"/>
      <c r="L43" s="33"/>
      <c r="M43" s="33"/>
      <c r="N43" s="37" t="s">
        <v>15</v>
      </c>
      <c r="O43" s="192">
        <f t="shared" si="4"/>
        <v>0</v>
      </c>
      <c r="P43" s="83">
        <f>IF(R21&gt;9, (H21*Rates!B13+P21*H21*Rates!B4), ((I21*P21)*Rates!B4)+(I21*Rates!B12)+((J21*P21)*Rates!B4))</f>
        <v>0</v>
      </c>
      <c r="R43" s="99"/>
    </row>
    <row r="44" spans="1:18" ht="12" customHeight="1" x14ac:dyDescent="0.15">
      <c r="A44" s="32"/>
      <c r="B44" s="15"/>
      <c r="C44" s="15"/>
      <c r="D44" s="85"/>
      <c r="E44" s="17"/>
      <c r="F44" s="37"/>
      <c r="G44" s="84"/>
      <c r="H44" s="107"/>
      <c r="I44" s="18"/>
      <c r="J44" s="15"/>
      <c r="K44" s="95"/>
      <c r="L44" s="33"/>
      <c r="M44" s="33"/>
      <c r="N44" s="37" t="s">
        <v>15</v>
      </c>
      <c r="O44" s="192">
        <f t="shared" si="4"/>
        <v>0</v>
      </c>
      <c r="P44" s="83">
        <f>IF(R22&gt;9, (H22*Rates!B13+P22*H22*Rates!B4), ((I22*P22)*Rates!B4)+(I22*Rates!B12)+((J22*P22)*Rates!B4))</f>
        <v>0</v>
      </c>
      <c r="R44" s="99"/>
    </row>
    <row r="45" spans="1:18" ht="12" customHeight="1" x14ac:dyDescent="0.15">
      <c r="A45" s="32"/>
      <c r="B45" s="15"/>
      <c r="C45" s="15"/>
      <c r="D45" s="85"/>
      <c r="E45" s="30"/>
      <c r="F45" s="30"/>
      <c r="G45" s="84"/>
      <c r="H45" s="17"/>
      <c r="I45" s="17"/>
      <c r="J45" s="17"/>
      <c r="K45" s="95"/>
      <c r="L45" s="33"/>
      <c r="M45" s="33"/>
      <c r="N45" s="37" t="s">
        <v>15</v>
      </c>
      <c r="O45" s="192">
        <f t="shared" si="4"/>
        <v>0</v>
      </c>
      <c r="P45" s="83">
        <f>IF(R23&gt;9, (H23*Rates!B13+P23*H23*Rates!B4), ((I23*P23)*Rates!B4)+(I23*Rates!B12)+((J23*P23)*Rates!B4))</f>
        <v>0</v>
      </c>
      <c r="R45" s="99"/>
    </row>
    <row r="46" spans="1:18" ht="12" customHeight="1" x14ac:dyDescent="0.15">
      <c r="A46" s="32"/>
      <c r="B46" s="15"/>
      <c r="C46" s="15"/>
      <c r="D46" s="85"/>
      <c r="E46" s="30"/>
      <c r="F46" s="30"/>
      <c r="G46" s="84"/>
      <c r="H46" s="17"/>
      <c r="I46" s="17"/>
      <c r="J46" s="17"/>
      <c r="K46" s="95"/>
      <c r="L46" s="33"/>
      <c r="M46" s="33"/>
      <c r="N46" s="37" t="s">
        <v>15</v>
      </c>
      <c r="O46" s="192">
        <f t="shared" si="4"/>
        <v>0</v>
      </c>
      <c r="P46" s="83">
        <f>IF(R24&gt;9, (H24*Rates!B13+P24*H24*Rates!B4), ((I24*P24)*Rates!B4)+(I24*Rates!B12)+((J24*P24)*Rates!B4))</f>
        <v>0</v>
      </c>
    </row>
    <row r="47" spans="1:18" ht="12" customHeight="1" x14ac:dyDescent="0.15">
      <c r="A47" s="32"/>
      <c r="B47" s="15"/>
      <c r="C47" s="15"/>
      <c r="D47" s="85"/>
      <c r="E47" s="17"/>
      <c r="F47" s="17"/>
      <c r="G47" s="84"/>
      <c r="H47" s="17"/>
      <c r="I47" s="17"/>
      <c r="J47" s="17"/>
      <c r="K47" s="95"/>
      <c r="L47" s="33"/>
      <c r="M47" s="33"/>
      <c r="O47" s="230" t="str">
        <f>O25</f>
        <v>PostDocs W/Benefit</v>
      </c>
      <c r="P47" s="83">
        <f>(P25*H25)*Rates!B4+(H25*Rates!B13)</f>
        <v>0</v>
      </c>
      <c r="Q47" s="33">
        <f>SUM(Q37:Q46)</f>
        <v>0</v>
      </c>
    </row>
    <row r="48" spans="1:18" ht="12" customHeight="1" x14ac:dyDescent="0.15">
      <c r="A48" s="108"/>
      <c r="B48" s="109" t="s">
        <v>74</v>
      </c>
      <c r="C48" s="75"/>
      <c r="D48" s="110"/>
      <c r="E48" s="110"/>
      <c r="F48" s="110"/>
      <c r="G48" s="34"/>
      <c r="H48" s="110"/>
      <c r="I48" s="110"/>
      <c r="J48" s="110"/>
      <c r="K48" s="97">
        <f>G44+G45+G46+G47</f>
        <v>0</v>
      </c>
      <c r="L48" s="28"/>
      <c r="M48" s="28"/>
      <c r="O48" s="230" t="str">
        <f>O26</f>
        <v>PostDocs W/Benefit</v>
      </c>
      <c r="P48" s="83">
        <f>(P26*H26)*Rates!B4+(H26*Rates!B13)</f>
        <v>0</v>
      </c>
    </row>
    <row r="49" spans="1:16" ht="12" customHeight="1" x14ac:dyDescent="0.15">
      <c r="A49" s="102" t="s">
        <v>75</v>
      </c>
      <c r="B49" s="104" t="s">
        <v>76</v>
      </c>
      <c r="C49" s="104"/>
      <c r="D49" s="96"/>
      <c r="E49" s="96"/>
      <c r="F49" s="96" t="s">
        <v>175</v>
      </c>
      <c r="G49" s="105"/>
      <c r="H49" s="105"/>
      <c r="I49" s="75"/>
      <c r="J49" s="104"/>
      <c r="K49" s="111"/>
      <c r="L49" s="28"/>
      <c r="M49" s="28"/>
      <c r="O49" s="230" t="str">
        <f>O27</f>
        <v>PostDocs W/Benefit</v>
      </c>
      <c r="P49" s="83">
        <f>(P27*H27)*Rates!B4+(H27*Rates!B13)</f>
        <v>0</v>
      </c>
    </row>
    <row r="50" spans="1:16" ht="12" customHeight="1" x14ac:dyDescent="0.15">
      <c r="D50" s="64"/>
      <c r="E50" s="64"/>
      <c r="F50" s="76" t="s">
        <v>77</v>
      </c>
      <c r="G50" s="76"/>
      <c r="H50" s="110"/>
      <c r="I50" s="110"/>
      <c r="J50" s="110"/>
      <c r="K50" s="111"/>
      <c r="L50" s="28"/>
      <c r="M50" s="28"/>
      <c r="O50" s="230" t="str">
        <f>O28</f>
        <v>PostDocs W/Benefit</v>
      </c>
      <c r="P50" s="83">
        <f>(P28*H28)*Rates!B4+(H28*Rates!B13)</f>
        <v>0</v>
      </c>
    </row>
    <row r="51" spans="1:16" ht="12" customHeight="1" x14ac:dyDescent="0.15">
      <c r="A51" s="32"/>
      <c r="B51" s="15"/>
      <c r="C51" s="15"/>
      <c r="D51" s="30"/>
      <c r="E51" s="30"/>
      <c r="F51" s="30"/>
      <c r="G51" s="30"/>
      <c r="H51" s="17"/>
      <c r="I51" s="17"/>
      <c r="J51" s="17"/>
      <c r="K51" s="112"/>
      <c r="L51" s="33"/>
      <c r="M51" s="33"/>
      <c r="O51" s="230" t="s">
        <v>4</v>
      </c>
      <c r="P51" s="83">
        <f>(K34*Rates!B5)</f>
        <v>0</v>
      </c>
    </row>
    <row r="52" spans="1:16" ht="12" customHeight="1" x14ac:dyDescent="0.15">
      <c r="A52" s="108"/>
      <c r="B52" s="109" t="s">
        <v>78</v>
      </c>
      <c r="C52" s="75"/>
      <c r="D52" s="76"/>
      <c r="E52" s="76"/>
      <c r="F52" s="75"/>
      <c r="G52" s="76"/>
      <c r="H52" s="75"/>
      <c r="I52" s="110"/>
      <c r="J52" s="110"/>
      <c r="K52" s="97">
        <f>SUM(K49:K50)</f>
        <v>0</v>
      </c>
      <c r="L52" s="33"/>
      <c r="M52" s="33"/>
      <c r="O52" s="230" t="s">
        <v>192</v>
      </c>
      <c r="P52" s="83">
        <f>(K35*Rates!B7)</f>
        <v>0</v>
      </c>
    </row>
    <row r="53" spans="1:16" ht="12" customHeight="1" x14ac:dyDescent="0.15">
      <c r="A53" s="50" t="s">
        <v>79</v>
      </c>
      <c r="B53" s="37" t="s">
        <v>80</v>
      </c>
      <c r="D53" s="60"/>
      <c r="E53" s="60"/>
      <c r="F53" s="60"/>
      <c r="G53" s="60"/>
      <c r="H53" s="60"/>
      <c r="I53" s="60"/>
      <c r="J53" s="60"/>
      <c r="K53" s="95"/>
      <c r="L53" s="33"/>
      <c r="M53" s="33"/>
      <c r="O53" s="230" t="s">
        <v>128</v>
      </c>
      <c r="P53" s="83">
        <f>(K36*Rates!B8)</f>
        <v>0</v>
      </c>
    </row>
    <row r="54" spans="1:16" ht="12" customHeight="1" x14ac:dyDescent="0.15">
      <c r="B54" s="113">
        <v>1</v>
      </c>
      <c r="C54" s="37" t="s">
        <v>81</v>
      </c>
      <c r="D54" s="60"/>
      <c r="E54" s="60"/>
      <c r="F54" s="114"/>
      <c r="G54" s="60"/>
      <c r="I54" s="106"/>
      <c r="J54" s="37"/>
      <c r="K54" s="111"/>
      <c r="L54" s="28"/>
      <c r="M54" s="28"/>
      <c r="O54" s="230" t="s">
        <v>193</v>
      </c>
      <c r="P54" s="83">
        <f>(K37*Rates!B7)</f>
        <v>0</v>
      </c>
    </row>
    <row r="55" spans="1:16" ht="12" customHeight="1" x14ac:dyDescent="0.15">
      <c r="B55" s="113">
        <v>2</v>
      </c>
      <c r="C55" s="37" t="s">
        <v>82</v>
      </c>
      <c r="D55" s="60"/>
      <c r="E55" s="60"/>
      <c r="F55" s="114"/>
      <c r="G55" s="60"/>
      <c r="I55" s="106"/>
      <c r="J55" s="37"/>
      <c r="K55" s="111"/>
      <c r="L55" s="28"/>
      <c r="M55" s="28"/>
      <c r="O55" s="230" t="s">
        <v>180</v>
      </c>
      <c r="P55" s="83">
        <f>(K32*Rates!B4)+(H32*Rates!B13)*B32</f>
        <v>0</v>
      </c>
    </row>
    <row r="56" spans="1:16" ht="12" customHeight="1" x14ac:dyDescent="0.15">
      <c r="B56" s="113">
        <v>3</v>
      </c>
      <c r="C56" s="37" t="s">
        <v>83</v>
      </c>
      <c r="D56" s="64"/>
      <c r="E56" s="64"/>
      <c r="F56" s="114"/>
      <c r="G56" s="64"/>
      <c r="I56" s="106"/>
      <c r="J56" s="37"/>
      <c r="K56" s="111"/>
      <c r="L56" s="28"/>
      <c r="M56" s="28"/>
      <c r="O56" s="237" t="s">
        <v>181</v>
      </c>
      <c r="P56" s="239">
        <f>(K33*Rates!B4)+(H33*Rates!B13)*B33</f>
        <v>0</v>
      </c>
    </row>
    <row r="57" spans="1:16" ht="12" customHeight="1" thickBot="1" x14ac:dyDescent="0.2">
      <c r="B57" s="113">
        <v>4</v>
      </c>
      <c r="C57" s="37" t="s">
        <v>84</v>
      </c>
      <c r="D57" s="64"/>
      <c r="E57" s="64"/>
      <c r="F57" s="114"/>
      <c r="G57" s="64"/>
      <c r="I57" s="106"/>
      <c r="J57" s="37"/>
      <c r="K57" s="111"/>
      <c r="L57" s="28"/>
      <c r="M57" s="28"/>
      <c r="O57" s="230" t="s">
        <v>183</v>
      </c>
      <c r="P57" s="83">
        <f>(K38*Rates!B4)+(H38*Rates!B13)*B38</f>
        <v>0</v>
      </c>
    </row>
    <row r="58" spans="1:16" ht="12" customHeight="1" thickBot="1" x14ac:dyDescent="0.2">
      <c r="A58" s="102"/>
      <c r="B58" s="104"/>
      <c r="C58" s="104"/>
      <c r="D58" s="223" t="s">
        <v>170</v>
      </c>
      <c r="E58" s="198">
        <v>0</v>
      </c>
      <c r="F58" s="96"/>
      <c r="G58" s="96" t="s">
        <v>85</v>
      </c>
      <c r="H58" s="104"/>
      <c r="I58" s="115"/>
      <c r="J58" s="104"/>
      <c r="K58" s="97">
        <f>SUM(K54:K57)</f>
        <v>0</v>
      </c>
      <c r="L58" s="33"/>
      <c r="M58" s="33"/>
      <c r="O58" s="238" t="s">
        <v>171</v>
      </c>
      <c r="P58" s="225">
        <f>SUM(P37:P57)</f>
        <v>0</v>
      </c>
    </row>
    <row r="59" spans="1:16" ht="12" customHeight="1" x14ac:dyDescent="0.15">
      <c r="A59" s="102" t="s">
        <v>86</v>
      </c>
      <c r="B59" s="104" t="s">
        <v>87</v>
      </c>
      <c r="C59" s="104"/>
      <c r="D59" s="96"/>
      <c r="E59" s="76"/>
      <c r="F59" s="96"/>
      <c r="G59" s="96"/>
      <c r="H59" s="104"/>
      <c r="I59" s="115"/>
      <c r="J59" s="104"/>
      <c r="K59" s="95"/>
      <c r="L59" s="33"/>
      <c r="M59" s="33"/>
    </row>
    <row r="60" spans="1:16" ht="12" customHeight="1" x14ac:dyDescent="0.15">
      <c r="A60" s="102"/>
      <c r="B60" s="116">
        <v>1</v>
      </c>
      <c r="C60" s="104" t="s">
        <v>172</v>
      </c>
      <c r="D60" s="96"/>
      <c r="E60" s="96"/>
      <c r="F60" s="96"/>
      <c r="G60" s="96"/>
      <c r="H60" s="104"/>
      <c r="I60" s="115"/>
      <c r="J60" s="104"/>
      <c r="K60" s="111"/>
      <c r="L60" s="28"/>
      <c r="M60" s="28"/>
    </row>
    <row r="61" spans="1:16" ht="12" customHeight="1" x14ac:dyDescent="0.15">
      <c r="A61" s="102"/>
      <c r="B61" s="116">
        <v>2</v>
      </c>
      <c r="C61" s="104" t="s">
        <v>176</v>
      </c>
      <c r="D61" s="96"/>
      <c r="E61" s="96"/>
      <c r="F61" s="96"/>
      <c r="G61" s="96"/>
      <c r="H61" s="104"/>
      <c r="I61" s="115"/>
      <c r="J61" s="104"/>
      <c r="K61" s="111"/>
      <c r="L61" s="28"/>
      <c r="M61" s="28"/>
    </row>
    <row r="62" spans="1:16" ht="12" customHeight="1" x14ac:dyDescent="0.15">
      <c r="A62" s="102"/>
      <c r="B62" s="116">
        <v>3</v>
      </c>
      <c r="C62" s="104" t="s">
        <v>88</v>
      </c>
      <c r="D62" s="96"/>
      <c r="E62" s="96"/>
      <c r="F62" s="96"/>
      <c r="G62" s="96"/>
      <c r="H62" s="104"/>
      <c r="I62" s="115"/>
      <c r="J62" s="104"/>
      <c r="K62" s="111"/>
      <c r="L62" s="28"/>
      <c r="M62" s="28"/>
    </row>
    <row r="63" spans="1:16" ht="12" customHeight="1" x14ac:dyDescent="0.15">
      <c r="A63" s="102"/>
      <c r="B63" s="116">
        <v>4</v>
      </c>
      <c r="C63" s="104" t="s">
        <v>89</v>
      </c>
      <c r="D63" s="96"/>
      <c r="E63" s="96"/>
      <c r="F63" s="96"/>
      <c r="G63" s="96"/>
      <c r="H63" s="104"/>
      <c r="I63" s="115"/>
      <c r="J63" s="104"/>
      <c r="K63" s="111"/>
      <c r="L63" s="28"/>
      <c r="M63" s="28"/>
    </row>
    <row r="64" spans="1:16" ht="12" customHeight="1" x14ac:dyDescent="0.15">
      <c r="A64" s="102"/>
      <c r="B64" s="116">
        <v>5</v>
      </c>
      <c r="C64" s="104" t="s">
        <v>158</v>
      </c>
      <c r="D64" s="96"/>
      <c r="E64" s="96"/>
      <c r="F64" s="96"/>
      <c r="G64" s="96"/>
      <c r="H64" s="104"/>
      <c r="I64" s="115"/>
      <c r="J64" s="104"/>
      <c r="K64" s="111"/>
      <c r="L64" s="28"/>
      <c r="M64" s="28"/>
    </row>
    <row r="65" spans="1:18" ht="12" customHeight="1" x14ac:dyDescent="0.15">
      <c r="A65" s="102"/>
      <c r="B65" s="116">
        <v>6</v>
      </c>
      <c r="C65" s="104" t="s">
        <v>188</v>
      </c>
      <c r="D65" s="96"/>
      <c r="E65" s="96"/>
      <c r="F65" s="96"/>
      <c r="G65" s="96"/>
      <c r="H65" s="104"/>
      <c r="I65" s="115"/>
      <c r="J65" s="104"/>
      <c r="K65" s="221">
        <f>R69</f>
        <v>0</v>
      </c>
      <c r="L65" s="28"/>
      <c r="M65" s="28"/>
      <c r="O65" s="117" t="s">
        <v>133</v>
      </c>
      <c r="P65" s="222" t="s">
        <v>167</v>
      </c>
      <c r="Q65" s="222" t="s">
        <v>168</v>
      </c>
      <c r="R65" s="222" t="s">
        <v>169</v>
      </c>
    </row>
    <row r="66" spans="1:18" ht="12" customHeight="1" x14ac:dyDescent="0.15">
      <c r="A66" s="102"/>
      <c r="B66" s="116"/>
      <c r="C66" s="104" t="s">
        <v>112</v>
      </c>
      <c r="D66" s="96"/>
      <c r="E66" s="96"/>
      <c r="F66" s="96"/>
      <c r="G66" s="96"/>
      <c r="H66" s="104"/>
      <c r="I66" s="115"/>
      <c r="J66" s="104"/>
      <c r="K66" s="221">
        <f>R70</f>
        <v>0</v>
      </c>
      <c r="L66" s="28"/>
      <c r="M66" s="28"/>
      <c r="O66" s="118" t="s">
        <v>138</v>
      </c>
      <c r="P66" s="220"/>
      <c r="Q66" s="220"/>
      <c r="R66" s="219">
        <f>SUM(P66:Q66)</f>
        <v>0</v>
      </c>
    </row>
    <row r="67" spans="1:18" ht="12" customHeight="1" x14ac:dyDescent="0.15">
      <c r="A67" s="102"/>
      <c r="B67" s="116"/>
      <c r="C67" s="104" t="s">
        <v>113</v>
      </c>
      <c r="D67" s="96"/>
      <c r="E67" s="96"/>
      <c r="F67" s="96"/>
      <c r="G67" s="96"/>
      <c r="H67" s="104"/>
      <c r="I67" s="115"/>
      <c r="J67" s="104"/>
      <c r="K67" s="97">
        <f>K65+K66</f>
        <v>0</v>
      </c>
      <c r="L67" s="28"/>
      <c r="M67" s="28"/>
      <c r="O67" s="118" t="s">
        <v>131</v>
      </c>
      <c r="P67" s="220"/>
      <c r="Q67" s="220"/>
      <c r="R67" s="219">
        <f>SUM(P67:Q67)</f>
        <v>0</v>
      </c>
    </row>
    <row r="68" spans="1:18" ht="12" customHeight="1" x14ac:dyDescent="0.15">
      <c r="A68" s="102"/>
      <c r="B68" s="116">
        <v>7</v>
      </c>
      <c r="C68" s="104" t="s">
        <v>161</v>
      </c>
      <c r="D68" s="96"/>
      <c r="E68" s="96"/>
      <c r="F68" s="96"/>
      <c r="G68" s="96"/>
      <c r="H68" s="104"/>
      <c r="I68" s="115"/>
      <c r="J68" s="104"/>
      <c r="K68" s="111"/>
      <c r="L68" s="28"/>
      <c r="M68" s="28"/>
      <c r="O68" s="118" t="s">
        <v>134</v>
      </c>
      <c r="P68" s="119">
        <f>SUM(P66:P67)</f>
        <v>0</v>
      </c>
      <c r="Q68" s="119">
        <f>SUM(Q66:Q67)</f>
        <v>0</v>
      </c>
      <c r="R68" s="219">
        <f>SUM(R66:R67)</f>
        <v>0</v>
      </c>
    </row>
    <row r="69" spans="1:18" ht="12" customHeight="1" x14ac:dyDescent="0.15">
      <c r="A69" s="102"/>
      <c r="B69" s="116">
        <v>8</v>
      </c>
      <c r="C69" s="104" t="s">
        <v>184</v>
      </c>
      <c r="D69" s="96"/>
      <c r="E69" s="91"/>
      <c r="F69" s="35"/>
      <c r="G69" s="91"/>
      <c r="H69" s="120"/>
      <c r="I69" s="121"/>
      <c r="J69" s="120"/>
      <c r="K69" s="228" cm="1">
        <f t="array" ref="K69">_xlfn.IFS(H34=0,0,H34&lt;=4.5,((Rates!B16+(Rates!G19*0.5))*B34),H34&gt;4.5,(Rates!C16*B34))</f>
        <v>0</v>
      </c>
      <c r="L69" s="28"/>
      <c r="M69" s="28"/>
      <c r="N69" s="122"/>
      <c r="O69" s="118" t="s">
        <v>165</v>
      </c>
      <c r="P69" s="219">
        <f>IF(AND('YR 1'!P69&lt;24999,'YR 1'!P69+'YR 2'!P68&lt;24999),P68,25000-'YR 1'!P69)</f>
        <v>0</v>
      </c>
      <c r="Q69" s="219">
        <f>IF(AND('YR 1'!Q69&lt;24999,'YR 1'!Q69+'YR 2'!Q68&lt;24999),Q68,25000-'YR 1'!Q69)</f>
        <v>0</v>
      </c>
      <c r="R69" s="219">
        <f>SUM(P69:Q69)</f>
        <v>0</v>
      </c>
    </row>
    <row r="70" spans="1:18" ht="12" customHeight="1" x14ac:dyDescent="0.15">
      <c r="A70" s="102"/>
      <c r="B70" s="104"/>
      <c r="C70" s="104" t="s">
        <v>90</v>
      </c>
      <c r="D70" s="96"/>
      <c r="E70" s="96"/>
      <c r="F70" s="96"/>
      <c r="G70" s="96"/>
      <c r="H70" s="104"/>
      <c r="I70" s="115"/>
      <c r="J70" s="104"/>
      <c r="K70" s="97">
        <f>SUM(K60+K61+K62+K63+K64+K65+K66+K68+K69)</f>
        <v>0</v>
      </c>
      <c r="L70" s="33"/>
      <c r="M70" s="33"/>
      <c r="O70" s="118" t="s">
        <v>166</v>
      </c>
      <c r="P70" s="219">
        <f>P68-P69</f>
        <v>0</v>
      </c>
      <c r="Q70" s="219">
        <f>Q68-Q69</f>
        <v>0</v>
      </c>
      <c r="R70" s="219">
        <f>SUM(P70:Q70)</f>
        <v>0</v>
      </c>
    </row>
    <row r="71" spans="1:18" ht="12" customHeight="1" x14ac:dyDescent="0.15">
      <c r="A71" s="102" t="s">
        <v>91</v>
      </c>
      <c r="B71" s="103" t="s">
        <v>92</v>
      </c>
      <c r="C71" s="104"/>
      <c r="D71" s="105"/>
      <c r="E71" s="105"/>
      <c r="F71" s="105"/>
      <c r="G71" s="105"/>
      <c r="H71" s="104"/>
      <c r="I71" s="115"/>
      <c r="J71" s="104"/>
      <c r="K71" s="97">
        <f>SUM(K70+K58+K52+K48+K41)</f>
        <v>0</v>
      </c>
      <c r="L71" s="33"/>
      <c r="M71" s="33"/>
      <c r="O71" s="37"/>
    </row>
    <row r="72" spans="1:18" ht="12" customHeight="1" x14ac:dyDescent="0.15">
      <c r="A72" s="50" t="s">
        <v>93</v>
      </c>
      <c r="B72" s="37" t="s">
        <v>94</v>
      </c>
      <c r="D72" s="60"/>
      <c r="E72" s="60"/>
      <c r="F72" s="17"/>
      <c r="G72" s="123"/>
      <c r="H72" s="124"/>
      <c r="I72" s="15"/>
      <c r="J72" s="15"/>
      <c r="K72" s="112"/>
      <c r="L72" s="33"/>
      <c r="M72" s="33"/>
    </row>
    <row r="73" spans="1:18" ht="12" customHeight="1" x14ac:dyDescent="0.15">
      <c r="A73" s="32"/>
      <c r="B73" s="15"/>
      <c r="C73" s="15"/>
      <c r="D73" s="125">
        <f>Rates!B26</f>
        <v>0.49</v>
      </c>
      <c r="E73" s="17"/>
      <c r="F73" s="126" cm="1">
        <f t="array" ref="F73">_xlfn.IFS(D73&lt;0.26,K71,D73&gt;=0.26,K71-K48-K58-K69-K66)</f>
        <v>0</v>
      </c>
      <c r="G73" s="29"/>
      <c r="H73" s="127"/>
      <c r="I73" s="15"/>
      <c r="J73" s="15"/>
      <c r="K73" s="83">
        <f>F73*Rates!B25</f>
        <v>0</v>
      </c>
      <c r="L73" s="28"/>
      <c r="M73" s="8"/>
    </row>
    <row r="74" spans="1:18" ht="12" customHeight="1" x14ac:dyDescent="0.15">
      <c r="B74" s="128" t="s">
        <v>95</v>
      </c>
      <c r="D74" s="60"/>
      <c r="E74" s="60"/>
      <c r="F74" s="64"/>
      <c r="G74" s="129"/>
      <c r="H74" s="33"/>
      <c r="J74" s="37"/>
      <c r="K74" s="83">
        <f>K73</f>
        <v>0</v>
      </c>
      <c r="L74" s="33"/>
      <c r="M74" s="33"/>
    </row>
    <row r="75" spans="1:18" ht="12" customHeight="1" x14ac:dyDescent="0.15">
      <c r="A75" s="102" t="s">
        <v>96</v>
      </c>
      <c r="B75" s="103" t="s">
        <v>97</v>
      </c>
      <c r="C75" s="104"/>
      <c r="D75" s="105"/>
      <c r="E75" s="105"/>
      <c r="F75" s="105"/>
      <c r="G75" s="105"/>
      <c r="H75" s="104"/>
      <c r="I75" s="115"/>
      <c r="J75" s="104"/>
      <c r="K75" s="97">
        <f>K74+K71</f>
        <v>0</v>
      </c>
      <c r="L75" s="28"/>
      <c r="M75" s="28"/>
    </row>
    <row r="76" spans="1:18" ht="12" customHeight="1" x14ac:dyDescent="0.15">
      <c r="A76" s="102" t="s">
        <v>98</v>
      </c>
      <c r="B76" s="104" t="s">
        <v>99</v>
      </c>
      <c r="C76" s="104"/>
      <c r="D76" s="105"/>
      <c r="E76" s="105"/>
      <c r="F76" s="105"/>
      <c r="G76" s="105"/>
      <c r="H76" s="104"/>
      <c r="I76" s="115"/>
      <c r="J76" s="104"/>
      <c r="K76" s="130"/>
      <c r="L76" s="33"/>
      <c r="M76" s="33"/>
    </row>
    <row r="77" spans="1:18" ht="12" customHeight="1" x14ac:dyDescent="0.15">
      <c r="A77" s="102" t="s">
        <v>100</v>
      </c>
      <c r="B77" s="103" t="s">
        <v>101</v>
      </c>
      <c r="C77" s="104"/>
      <c r="D77" s="105"/>
      <c r="E77" s="105"/>
      <c r="F77" s="105"/>
      <c r="G77" s="105"/>
      <c r="H77" s="104"/>
      <c r="I77" s="115"/>
      <c r="J77" s="104"/>
      <c r="K77" s="97">
        <f>K75-K76</f>
        <v>0</v>
      </c>
      <c r="L77" s="33"/>
      <c r="M77" s="33"/>
    </row>
    <row r="78" spans="1:18" ht="12" customHeight="1" x14ac:dyDescent="0.15">
      <c r="A78" s="37"/>
      <c r="K78" s="37"/>
    </row>
    <row r="79" spans="1:18" ht="12" customHeight="1" x14ac:dyDescent="0.15">
      <c r="A79" s="37"/>
      <c r="K79" s="37"/>
    </row>
    <row r="80" spans="1:18" ht="12" customHeight="1" x14ac:dyDescent="0.15">
      <c r="A80" s="37"/>
      <c r="G80" s="131"/>
      <c r="H80" s="131"/>
      <c r="I80" s="131"/>
      <c r="J80" s="132" t="s">
        <v>143</v>
      </c>
      <c r="K80" s="133">
        <f>SUM(K71-P67)</f>
        <v>0</v>
      </c>
    </row>
    <row r="81" spans="1:16" ht="12" customHeight="1" x14ac:dyDescent="0.15">
      <c r="A81" s="37"/>
      <c r="J81" s="114" t="s">
        <v>132</v>
      </c>
      <c r="K81" s="37"/>
    </row>
    <row r="82" spans="1:16" ht="12" customHeight="1" x14ac:dyDescent="0.15">
      <c r="A82" s="37"/>
      <c r="K82" s="37"/>
      <c r="P82" s="38"/>
    </row>
    <row r="83" spans="1:16" ht="12" customHeight="1" x14ac:dyDescent="0.15">
      <c r="A83" s="37"/>
      <c r="K83" s="37"/>
      <c r="P83" s="39"/>
    </row>
    <row r="84" spans="1:16" ht="12" customHeight="1" x14ac:dyDescent="0.15">
      <c r="A84" s="37"/>
      <c r="K84" s="37"/>
    </row>
    <row r="85" spans="1:16" ht="12" customHeight="1" x14ac:dyDescent="0.15">
      <c r="A85" s="37"/>
      <c r="K85" s="37"/>
    </row>
    <row r="86" spans="1:16" ht="12" customHeight="1" x14ac:dyDescent="0.15">
      <c r="A86" s="37"/>
      <c r="K86" s="37"/>
      <c r="P86" s="38"/>
    </row>
    <row r="87" spans="1:16" ht="12" customHeight="1" x14ac:dyDescent="0.15">
      <c r="A87" s="37"/>
      <c r="K87" s="37"/>
    </row>
    <row r="88" spans="1:16" ht="12" customHeight="1" x14ac:dyDescent="0.15">
      <c r="A88" s="37"/>
      <c r="K88" s="37"/>
    </row>
    <row r="89" spans="1:16" ht="12" customHeight="1" x14ac:dyDescent="0.15">
      <c r="A89" s="37"/>
      <c r="K89" s="37"/>
    </row>
    <row r="90" spans="1:16" ht="12" customHeight="1" x14ac:dyDescent="0.15">
      <c r="A90" s="37"/>
      <c r="K90" s="37"/>
    </row>
    <row r="91" spans="1:16" ht="12" customHeight="1" x14ac:dyDescent="0.15">
      <c r="A91" s="37"/>
      <c r="K91" s="37"/>
    </row>
    <row r="92" spans="1:16" ht="12" customHeight="1" x14ac:dyDescent="0.15">
      <c r="A92" s="37"/>
      <c r="K92" s="37"/>
    </row>
    <row r="93" spans="1:16" ht="12" customHeight="1" x14ac:dyDescent="0.15">
      <c r="A93" s="37"/>
      <c r="K93" s="37"/>
    </row>
    <row r="94" spans="1:16" ht="12" customHeight="1" x14ac:dyDescent="0.15">
      <c r="A94" s="37"/>
      <c r="K94" s="37"/>
    </row>
    <row r="95" spans="1:16" ht="12" customHeight="1" x14ac:dyDescent="0.15">
      <c r="A95" s="37"/>
      <c r="K95" s="37"/>
    </row>
    <row r="96" spans="1:16" ht="12" customHeight="1" x14ac:dyDescent="0.15">
      <c r="A96" s="37"/>
      <c r="K96" s="37"/>
    </row>
    <row r="97" spans="1:15" ht="12" customHeight="1" x14ac:dyDescent="0.15">
      <c r="A97" s="37"/>
      <c r="K97" s="37"/>
    </row>
    <row r="98" spans="1:15" ht="12" customHeight="1" x14ac:dyDescent="0.15">
      <c r="A98" s="37"/>
      <c r="K98" s="37"/>
    </row>
    <row r="99" spans="1:15" ht="12" customHeight="1" x14ac:dyDescent="0.15">
      <c r="A99" s="37"/>
      <c r="K99" s="37"/>
      <c r="O99" s="37"/>
    </row>
    <row r="100" spans="1:15" ht="12" customHeight="1" x14ac:dyDescent="0.15">
      <c r="A100" s="37"/>
      <c r="K100" s="37"/>
    </row>
    <row r="101" spans="1:15" ht="12" customHeight="1" x14ac:dyDescent="0.15">
      <c r="A101" s="37"/>
      <c r="K101" s="37"/>
    </row>
    <row r="102" spans="1:15" ht="12" customHeight="1" x14ac:dyDescent="0.15">
      <c r="A102" s="37"/>
      <c r="K102" s="37"/>
    </row>
    <row r="103" spans="1:15" ht="12" customHeight="1" x14ac:dyDescent="0.15">
      <c r="A103" s="37"/>
      <c r="K103" s="37"/>
    </row>
    <row r="104" spans="1:15" ht="12" customHeight="1" x14ac:dyDescent="0.15">
      <c r="A104" s="37"/>
      <c r="K104" s="37"/>
    </row>
    <row r="105" spans="1:15" ht="12" customHeight="1" x14ac:dyDescent="0.15">
      <c r="A105" s="37"/>
      <c r="K105" s="37"/>
    </row>
    <row r="106" spans="1:15" ht="12" customHeight="1" x14ac:dyDescent="0.15">
      <c r="A106" s="37"/>
      <c r="K106" s="37"/>
    </row>
    <row r="107" spans="1:15" ht="12" customHeight="1" x14ac:dyDescent="0.15">
      <c r="A107" s="37"/>
      <c r="K107" s="37"/>
    </row>
    <row r="108" spans="1:15" ht="12" customHeight="1" x14ac:dyDescent="0.15">
      <c r="A108" s="37"/>
      <c r="K108" s="37"/>
    </row>
    <row r="109" spans="1:15" ht="12" customHeight="1" x14ac:dyDescent="0.15">
      <c r="A109" s="37"/>
      <c r="K109" s="37"/>
    </row>
    <row r="110" spans="1:15" ht="12" customHeight="1" x14ac:dyDescent="0.15">
      <c r="A110" s="37"/>
      <c r="K110" s="37"/>
    </row>
    <row r="111" spans="1:15" ht="12" customHeight="1" x14ac:dyDescent="0.15">
      <c r="A111" s="37"/>
      <c r="K111" s="37"/>
    </row>
    <row r="112" spans="1:15" ht="12" customHeight="1" x14ac:dyDescent="0.15">
      <c r="A112" s="37"/>
      <c r="K112" s="37"/>
    </row>
    <row r="113" spans="1:11" ht="12" customHeight="1" x14ac:dyDescent="0.15">
      <c r="A113" s="37"/>
      <c r="K113" s="37"/>
    </row>
    <row r="114" spans="1:11" ht="12" customHeight="1" x14ac:dyDescent="0.15">
      <c r="A114" s="37"/>
      <c r="K114" s="37"/>
    </row>
    <row r="115" spans="1:11" ht="12" customHeight="1" x14ac:dyDescent="0.15">
      <c r="A115" s="37"/>
      <c r="K115" s="37"/>
    </row>
    <row r="116" spans="1:11" ht="12" customHeight="1" x14ac:dyDescent="0.15">
      <c r="A116" s="37"/>
      <c r="K116" s="37"/>
    </row>
    <row r="117" spans="1:11" ht="12" customHeight="1" x14ac:dyDescent="0.15">
      <c r="A117" s="37"/>
      <c r="K117" s="37"/>
    </row>
    <row r="118" spans="1:11" ht="12" customHeight="1" x14ac:dyDescent="0.15">
      <c r="A118" s="37"/>
      <c r="K118" s="37"/>
    </row>
    <row r="119" spans="1:11" ht="12" customHeight="1" x14ac:dyDescent="0.15">
      <c r="A119" s="37"/>
      <c r="K119" s="37"/>
    </row>
    <row r="120" spans="1:11" ht="12" customHeight="1" x14ac:dyDescent="0.15">
      <c r="A120" s="37"/>
      <c r="K120" s="37"/>
    </row>
    <row r="121" spans="1:11" ht="12" customHeight="1" x14ac:dyDescent="0.15">
      <c r="A121" s="37"/>
      <c r="K121" s="37"/>
    </row>
    <row r="122" spans="1:11" ht="12" customHeight="1" x14ac:dyDescent="0.15">
      <c r="A122" s="37"/>
      <c r="K122" s="37"/>
    </row>
    <row r="123" spans="1:11" ht="12" customHeight="1" x14ac:dyDescent="0.15">
      <c r="A123" s="37"/>
      <c r="K123" s="37"/>
    </row>
    <row r="124" spans="1:11" ht="12" customHeight="1" x14ac:dyDescent="0.15">
      <c r="A124" s="37"/>
      <c r="K124" s="37"/>
    </row>
    <row r="125" spans="1:11" ht="12" customHeight="1" x14ac:dyDescent="0.15">
      <c r="A125" s="37"/>
      <c r="K125" s="37"/>
    </row>
    <row r="126" spans="1:11" ht="12" customHeight="1" x14ac:dyDescent="0.15">
      <c r="A126" s="37"/>
      <c r="K126" s="37"/>
    </row>
    <row r="127" spans="1:11" ht="12" customHeight="1" x14ac:dyDescent="0.15">
      <c r="A127" s="37"/>
      <c r="K127" s="37"/>
    </row>
    <row r="128" spans="1:11" ht="12" customHeight="1" x14ac:dyDescent="0.15">
      <c r="A128" s="37"/>
      <c r="K128" s="37"/>
    </row>
    <row r="129" spans="1:11" ht="12" customHeight="1" x14ac:dyDescent="0.15">
      <c r="A129" s="37"/>
      <c r="K129" s="37"/>
    </row>
    <row r="130" spans="1:11" ht="12" customHeight="1" x14ac:dyDescent="0.15">
      <c r="A130" s="37"/>
      <c r="K130" s="37"/>
    </row>
    <row r="131" spans="1:11" ht="12" customHeight="1" x14ac:dyDescent="0.15">
      <c r="A131" s="37"/>
      <c r="K131" s="37"/>
    </row>
    <row r="132" spans="1:11" ht="12" customHeight="1" x14ac:dyDescent="0.15">
      <c r="A132" s="37"/>
      <c r="K132" s="37"/>
    </row>
    <row r="133" spans="1:11" ht="12" customHeight="1" x14ac:dyDescent="0.15">
      <c r="A133" s="37"/>
      <c r="K133" s="37"/>
    </row>
    <row r="134" spans="1:11" ht="12" customHeight="1" x14ac:dyDescent="0.15">
      <c r="A134" s="37"/>
      <c r="K134" s="37"/>
    </row>
    <row r="135" spans="1:11" ht="12" customHeight="1" x14ac:dyDescent="0.15">
      <c r="A135" s="37"/>
      <c r="K135" s="37"/>
    </row>
    <row r="136" spans="1:11" ht="12" customHeight="1" x14ac:dyDescent="0.15">
      <c r="A136" s="37"/>
      <c r="K136" s="37"/>
    </row>
    <row r="137" spans="1:11" ht="12" customHeight="1" x14ac:dyDescent="0.15">
      <c r="A137" s="37"/>
      <c r="K137" s="37"/>
    </row>
    <row r="138" spans="1:11" ht="12" customHeight="1" x14ac:dyDescent="0.15">
      <c r="A138" s="37"/>
      <c r="K138" s="37"/>
    </row>
    <row r="139" spans="1:11" ht="12" customHeight="1" x14ac:dyDescent="0.15">
      <c r="A139" s="37"/>
      <c r="K139" s="37"/>
    </row>
    <row r="140" spans="1:11" ht="12" customHeight="1" x14ac:dyDescent="0.15">
      <c r="A140" s="37"/>
      <c r="K140" s="37"/>
    </row>
    <row r="141" spans="1:11" ht="12" customHeight="1" x14ac:dyDescent="0.15">
      <c r="A141" s="37"/>
      <c r="K141" s="37"/>
    </row>
    <row r="142" spans="1:11" ht="12" customHeight="1" x14ac:dyDescent="0.15">
      <c r="A142" s="37"/>
      <c r="K142" s="37"/>
    </row>
    <row r="143" spans="1:11" ht="12" customHeight="1" x14ac:dyDescent="0.15">
      <c r="A143" s="37"/>
      <c r="K143" s="37"/>
    </row>
    <row r="144" spans="1:11" ht="12" customHeight="1" x14ac:dyDescent="0.15">
      <c r="A144" s="37"/>
      <c r="K144" s="37"/>
    </row>
    <row r="145" spans="1:11" ht="12" customHeight="1" x14ac:dyDescent="0.15">
      <c r="A145" s="37"/>
      <c r="K145" s="37"/>
    </row>
    <row r="146" spans="1:11" ht="12" customHeight="1" x14ac:dyDescent="0.15">
      <c r="A146" s="37"/>
      <c r="K146" s="37"/>
    </row>
    <row r="147" spans="1:11" ht="12" customHeight="1" x14ac:dyDescent="0.15">
      <c r="A147" s="37"/>
      <c r="K147" s="37"/>
    </row>
    <row r="148" spans="1:11" ht="12" customHeight="1" x14ac:dyDescent="0.15">
      <c r="A148" s="37"/>
      <c r="K148" s="37"/>
    </row>
    <row r="149" spans="1:11" ht="12" customHeight="1" x14ac:dyDescent="0.15">
      <c r="A149" s="37"/>
      <c r="K149" s="37"/>
    </row>
    <row r="150" spans="1:11" ht="12" customHeight="1" x14ac:dyDescent="0.15">
      <c r="A150" s="37"/>
      <c r="K150" s="37"/>
    </row>
    <row r="151" spans="1:11" ht="12" customHeight="1" x14ac:dyDescent="0.15">
      <c r="A151" s="37"/>
      <c r="K151" s="37"/>
    </row>
    <row r="152" spans="1:11" ht="12" customHeight="1" x14ac:dyDescent="0.15">
      <c r="A152" s="37"/>
      <c r="K152" s="37"/>
    </row>
    <row r="153" spans="1:11" ht="12" customHeight="1" x14ac:dyDescent="0.15">
      <c r="A153" s="37"/>
      <c r="K153" s="37"/>
    </row>
    <row r="154" spans="1:11" ht="12" customHeight="1" x14ac:dyDescent="0.15">
      <c r="A154" s="37"/>
      <c r="K154" s="37"/>
    </row>
    <row r="155" spans="1:11" ht="12" customHeight="1" x14ac:dyDescent="0.15">
      <c r="A155" s="37"/>
      <c r="K155" s="37"/>
    </row>
    <row r="156" spans="1:11" ht="12" customHeight="1" x14ac:dyDescent="0.15">
      <c r="A156" s="37"/>
      <c r="K156" s="37"/>
    </row>
    <row r="157" spans="1:11" ht="12" customHeight="1" x14ac:dyDescent="0.15">
      <c r="A157" s="37"/>
      <c r="K157" s="37"/>
    </row>
    <row r="158" spans="1:11" ht="12" customHeight="1" x14ac:dyDescent="0.15">
      <c r="A158" s="37"/>
      <c r="K158" s="37"/>
    </row>
    <row r="159" spans="1:11" ht="12" customHeight="1" x14ac:dyDescent="0.15">
      <c r="A159" s="37"/>
      <c r="K159" s="37"/>
    </row>
    <row r="160" spans="1:11" ht="12" customHeight="1" x14ac:dyDescent="0.15">
      <c r="A160" s="37"/>
      <c r="K160" s="37"/>
    </row>
    <row r="161" spans="1:11" ht="12" customHeight="1" x14ac:dyDescent="0.15">
      <c r="A161" s="37"/>
      <c r="K161" s="37"/>
    </row>
    <row r="162" spans="1:11" ht="12" customHeight="1" x14ac:dyDescent="0.15">
      <c r="A162" s="37"/>
      <c r="K162" s="37"/>
    </row>
    <row r="163" spans="1:11" ht="12" customHeight="1" x14ac:dyDescent="0.15">
      <c r="A163" s="37"/>
      <c r="K163" s="37"/>
    </row>
    <row r="164" spans="1:11" ht="12" customHeight="1" x14ac:dyDescent="0.15">
      <c r="A164" s="37"/>
      <c r="K164" s="37"/>
    </row>
    <row r="165" spans="1:11" ht="12" customHeight="1" x14ac:dyDescent="0.15">
      <c r="A165" s="37"/>
      <c r="K165" s="37"/>
    </row>
    <row r="166" spans="1:11" ht="12" customHeight="1" x14ac:dyDescent="0.15">
      <c r="A166" s="37"/>
      <c r="K166" s="37"/>
    </row>
    <row r="167" spans="1:11" ht="12" customHeight="1" x14ac:dyDescent="0.15">
      <c r="A167" s="37"/>
      <c r="K167" s="37"/>
    </row>
    <row r="168" spans="1:11" ht="12" customHeight="1" x14ac:dyDescent="0.15">
      <c r="A168" s="37"/>
      <c r="K168" s="37"/>
    </row>
    <row r="169" spans="1:11" ht="12" customHeight="1" x14ac:dyDescent="0.15">
      <c r="A169" s="37"/>
      <c r="K169" s="37"/>
    </row>
    <row r="170" spans="1:11" ht="12" customHeight="1" x14ac:dyDescent="0.15">
      <c r="A170" s="37"/>
      <c r="K170" s="37"/>
    </row>
    <row r="171" spans="1:11" ht="12" customHeight="1" x14ac:dyDescent="0.15">
      <c r="A171" s="37"/>
      <c r="K171" s="37"/>
    </row>
    <row r="172" spans="1:11" ht="12" customHeight="1" x14ac:dyDescent="0.15">
      <c r="A172" s="37"/>
      <c r="K172" s="37"/>
    </row>
    <row r="173" spans="1:11" ht="12" customHeight="1" x14ac:dyDescent="0.15">
      <c r="A173" s="37"/>
      <c r="K173" s="37"/>
    </row>
    <row r="174" spans="1:11" ht="12" customHeight="1" x14ac:dyDescent="0.15">
      <c r="A174" s="37"/>
      <c r="K174" s="37"/>
    </row>
    <row r="175" spans="1:11" ht="12" customHeight="1" x14ac:dyDescent="0.15">
      <c r="A175" s="37"/>
      <c r="K175" s="37"/>
    </row>
    <row r="176" spans="1:11" ht="12" customHeight="1" x14ac:dyDescent="0.15">
      <c r="A176" s="37"/>
      <c r="K176" s="37"/>
    </row>
    <row r="177" spans="1:11" ht="12" customHeight="1" x14ac:dyDescent="0.15">
      <c r="A177" s="37"/>
      <c r="K177" s="37"/>
    </row>
    <row r="178" spans="1:11" ht="12" customHeight="1" x14ac:dyDescent="0.15">
      <c r="A178" s="37"/>
      <c r="K178" s="37"/>
    </row>
    <row r="179" spans="1:11" ht="12" customHeight="1" x14ac:dyDescent="0.15">
      <c r="A179" s="37"/>
      <c r="K179" s="37"/>
    </row>
    <row r="180" spans="1:11" ht="12" customHeight="1" x14ac:dyDescent="0.15">
      <c r="A180" s="37"/>
      <c r="K180" s="37"/>
    </row>
    <row r="181" spans="1:11" ht="12" customHeight="1" x14ac:dyDescent="0.15">
      <c r="A181" s="37"/>
      <c r="K181" s="37"/>
    </row>
    <row r="182" spans="1:11" ht="12" customHeight="1" x14ac:dyDescent="0.15">
      <c r="A182" s="37"/>
      <c r="K182" s="37"/>
    </row>
    <row r="183" spans="1:11" ht="12" customHeight="1" x14ac:dyDescent="0.15">
      <c r="A183" s="37"/>
      <c r="K183" s="37"/>
    </row>
    <row r="184" spans="1:11" ht="12" customHeight="1" x14ac:dyDescent="0.15">
      <c r="A184" s="37"/>
      <c r="K184" s="37"/>
    </row>
    <row r="185" spans="1:11" ht="12" customHeight="1" x14ac:dyDescent="0.15">
      <c r="A185" s="37"/>
      <c r="K185" s="37"/>
    </row>
    <row r="186" spans="1:11" ht="12" customHeight="1" x14ac:dyDescent="0.15">
      <c r="A186" s="37"/>
      <c r="K186" s="37"/>
    </row>
    <row r="187" spans="1:11" ht="12" customHeight="1" x14ac:dyDescent="0.15">
      <c r="A187" s="37"/>
      <c r="K187" s="37"/>
    </row>
    <row r="188" spans="1:11" ht="12" customHeight="1" x14ac:dyDescent="0.15">
      <c r="A188" s="37"/>
      <c r="K188" s="37"/>
    </row>
    <row r="189" spans="1:11" ht="12" customHeight="1" x14ac:dyDescent="0.15">
      <c r="A189" s="37"/>
      <c r="K189" s="37"/>
    </row>
    <row r="190" spans="1:11" ht="12" customHeight="1" x14ac:dyDescent="0.15">
      <c r="A190" s="37"/>
      <c r="K190" s="37"/>
    </row>
    <row r="191" spans="1:11" ht="12" customHeight="1" x14ac:dyDescent="0.15">
      <c r="A191" s="37"/>
      <c r="K191" s="37"/>
    </row>
    <row r="192" spans="1:11" ht="12" customHeight="1" x14ac:dyDescent="0.15">
      <c r="A192" s="37"/>
      <c r="K192" s="37"/>
    </row>
    <row r="193" spans="1:11" ht="12" customHeight="1" x14ac:dyDescent="0.15">
      <c r="A193" s="37"/>
      <c r="K193" s="37"/>
    </row>
    <row r="194" spans="1:11" ht="12" customHeight="1" x14ac:dyDescent="0.15">
      <c r="A194" s="37"/>
      <c r="K194" s="37"/>
    </row>
    <row r="195" spans="1:11" ht="12" customHeight="1" x14ac:dyDescent="0.15">
      <c r="A195" s="37"/>
      <c r="K195" s="37"/>
    </row>
    <row r="196" spans="1:11" ht="12" customHeight="1" x14ac:dyDescent="0.15">
      <c r="A196" s="37"/>
      <c r="K196" s="37"/>
    </row>
    <row r="197" spans="1:11" ht="12" customHeight="1" x14ac:dyDescent="0.15">
      <c r="A197" s="37"/>
      <c r="K197" s="37"/>
    </row>
    <row r="198" spans="1:11" ht="12" customHeight="1" x14ac:dyDescent="0.15">
      <c r="A198" s="37"/>
      <c r="K198" s="37"/>
    </row>
    <row r="199" spans="1:11" ht="12" customHeight="1" x14ac:dyDescent="0.15">
      <c r="A199" s="37"/>
      <c r="K199" s="37"/>
    </row>
    <row r="200" spans="1:11" ht="12" customHeight="1" x14ac:dyDescent="0.15">
      <c r="A200" s="37"/>
      <c r="K200" s="37"/>
    </row>
    <row r="201" spans="1:11" ht="12" customHeight="1" x14ac:dyDescent="0.15">
      <c r="A201" s="37"/>
      <c r="K201" s="37"/>
    </row>
    <row r="202" spans="1:11" ht="12" customHeight="1" x14ac:dyDescent="0.15">
      <c r="A202" s="37"/>
      <c r="K202" s="37"/>
    </row>
    <row r="203" spans="1:11" ht="12" customHeight="1" x14ac:dyDescent="0.15">
      <c r="A203" s="37"/>
      <c r="K203" s="37"/>
    </row>
    <row r="204" spans="1:11" ht="12" customHeight="1" x14ac:dyDescent="0.15">
      <c r="A204" s="37"/>
      <c r="K204" s="37"/>
    </row>
    <row r="205" spans="1:11" ht="12" customHeight="1" x14ac:dyDescent="0.15">
      <c r="A205" s="37"/>
      <c r="K205" s="37"/>
    </row>
    <row r="206" spans="1:11" ht="12" customHeight="1" x14ac:dyDescent="0.15">
      <c r="A206" s="37"/>
      <c r="K206" s="37"/>
    </row>
    <row r="207" spans="1:11" ht="12" customHeight="1" x14ac:dyDescent="0.15">
      <c r="A207" s="37"/>
      <c r="K207" s="37"/>
    </row>
    <row r="208" spans="1:11" ht="12" customHeight="1" x14ac:dyDescent="0.15">
      <c r="A208" s="37"/>
      <c r="K208" s="37"/>
    </row>
    <row r="209" spans="1:11" ht="12" customHeight="1" x14ac:dyDescent="0.15">
      <c r="A209" s="37"/>
      <c r="K209" s="37"/>
    </row>
    <row r="210" spans="1:11" ht="12" customHeight="1" x14ac:dyDescent="0.15">
      <c r="A210" s="37"/>
      <c r="K210" s="37"/>
    </row>
    <row r="211" spans="1:11" ht="12" customHeight="1" x14ac:dyDescent="0.15">
      <c r="A211" s="37"/>
      <c r="K211" s="37"/>
    </row>
    <row r="212" spans="1:11" ht="12" customHeight="1" x14ac:dyDescent="0.15">
      <c r="A212" s="37"/>
      <c r="K212" s="37"/>
    </row>
    <row r="213" spans="1:11" ht="12" customHeight="1" x14ac:dyDescent="0.15">
      <c r="A213" s="37"/>
      <c r="K213" s="37"/>
    </row>
    <row r="214" spans="1:11" ht="12" customHeight="1" x14ac:dyDescent="0.15">
      <c r="A214" s="37"/>
      <c r="K214" s="37"/>
    </row>
    <row r="215" spans="1:11" ht="12" customHeight="1" x14ac:dyDescent="0.15">
      <c r="A215" s="37"/>
      <c r="K215" s="37"/>
    </row>
    <row r="216" spans="1:11" ht="12" customHeight="1" x14ac:dyDescent="0.15">
      <c r="A216" s="37"/>
      <c r="K216" s="37"/>
    </row>
    <row r="217" spans="1:11" ht="12" customHeight="1" x14ac:dyDescent="0.15">
      <c r="A217" s="37"/>
      <c r="K217" s="37"/>
    </row>
    <row r="218" spans="1:11" ht="12" customHeight="1" x14ac:dyDescent="0.15">
      <c r="A218" s="37"/>
      <c r="K218" s="37"/>
    </row>
    <row r="219" spans="1:11" ht="12" customHeight="1" x14ac:dyDescent="0.15">
      <c r="A219" s="37"/>
      <c r="K219" s="37"/>
    </row>
    <row r="220" spans="1:11" ht="12" customHeight="1" x14ac:dyDescent="0.15">
      <c r="A220" s="37"/>
      <c r="K220" s="37"/>
    </row>
    <row r="221" spans="1:11" ht="12" customHeight="1" x14ac:dyDescent="0.15">
      <c r="A221" s="37"/>
      <c r="K221" s="37"/>
    </row>
    <row r="222" spans="1:11" ht="12" customHeight="1" x14ac:dyDescent="0.15">
      <c r="A222" s="37"/>
      <c r="K222" s="37"/>
    </row>
    <row r="223" spans="1:11" ht="12" customHeight="1" x14ac:dyDescent="0.15">
      <c r="A223" s="37"/>
      <c r="K223" s="37"/>
    </row>
    <row r="224" spans="1:11" ht="12" customHeight="1" x14ac:dyDescent="0.15">
      <c r="A224" s="37"/>
      <c r="K224" s="37"/>
    </row>
    <row r="225" spans="1:11" ht="12" customHeight="1" x14ac:dyDescent="0.15">
      <c r="A225" s="37"/>
      <c r="K225" s="37"/>
    </row>
    <row r="226" spans="1:11" ht="12" customHeight="1" x14ac:dyDescent="0.15">
      <c r="A226" s="37"/>
      <c r="K226" s="37"/>
    </row>
    <row r="227" spans="1:11" ht="12" customHeight="1" x14ac:dyDescent="0.15">
      <c r="A227" s="37"/>
      <c r="K227" s="37"/>
    </row>
    <row r="228" spans="1:11" ht="12" customHeight="1" x14ac:dyDescent="0.15">
      <c r="A228" s="37"/>
      <c r="K228" s="37"/>
    </row>
    <row r="229" spans="1:11" ht="12" customHeight="1" x14ac:dyDescent="0.15">
      <c r="A229" s="37"/>
      <c r="K229" s="37"/>
    </row>
    <row r="230" spans="1:11" ht="12" customHeight="1" x14ac:dyDescent="0.15">
      <c r="A230" s="37"/>
      <c r="K230" s="37"/>
    </row>
    <row r="231" spans="1:11" ht="12" customHeight="1" x14ac:dyDescent="0.15">
      <c r="A231" s="37"/>
      <c r="K231" s="37"/>
    </row>
    <row r="232" spans="1:11" ht="12" customHeight="1" x14ac:dyDescent="0.15">
      <c r="A232" s="37"/>
      <c r="K232" s="37"/>
    </row>
    <row r="233" spans="1:11" ht="12" customHeight="1" x14ac:dyDescent="0.15">
      <c r="A233" s="37"/>
      <c r="K233" s="37"/>
    </row>
    <row r="234" spans="1:11" ht="12" customHeight="1" x14ac:dyDescent="0.15">
      <c r="A234" s="37"/>
      <c r="K234" s="37"/>
    </row>
    <row r="235" spans="1:11" ht="12" customHeight="1" x14ac:dyDescent="0.15">
      <c r="A235" s="37"/>
      <c r="K235" s="37"/>
    </row>
    <row r="236" spans="1:11" ht="12" customHeight="1" x14ac:dyDescent="0.15">
      <c r="A236" s="37"/>
      <c r="K236" s="37"/>
    </row>
    <row r="237" spans="1:11" ht="12" customHeight="1" x14ac:dyDescent="0.15">
      <c r="A237" s="37"/>
      <c r="K237" s="37"/>
    </row>
    <row r="238" spans="1:11" ht="12" customHeight="1" x14ac:dyDescent="0.15">
      <c r="A238" s="37"/>
      <c r="K238" s="37"/>
    </row>
    <row r="239" spans="1:11" ht="12" customHeight="1" x14ac:dyDescent="0.15">
      <c r="A239" s="37"/>
      <c r="K239" s="37"/>
    </row>
    <row r="240" spans="1:11" ht="12" customHeight="1" x14ac:dyDescent="0.15">
      <c r="A240" s="37"/>
      <c r="K240" s="37"/>
    </row>
    <row r="241" spans="1:11" ht="12" customHeight="1" x14ac:dyDescent="0.15">
      <c r="A241" s="37"/>
      <c r="K241" s="37"/>
    </row>
    <row r="242" spans="1:11" ht="12" customHeight="1" x14ac:dyDescent="0.15">
      <c r="A242" s="37"/>
      <c r="K242" s="37"/>
    </row>
    <row r="243" spans="1:11" ht="12" customHeight="1" x14ac:dyDescent="0.15">
      <c r="A243" s="37"/>
      <c r="K243" s="37"/>
    </row>
    <row r="244" spans="1:11" ht="12" customHeight="1" x14ac:dyDescent="0.15">
      <c r="A244" s="37"/>
      <c r="K244" s="37"/>
    </row>
    <row r="245" spans="1:11" ht="12" customHeight="1" x14ac:dyDescent="0.15">
      <c r="A245" s="37"/>
      <c r="K245" s="37"/>
    </row>
    <row r="246" spans="1:11" ht="12" customHeight="1" x14ac:dyDescent="0.15">
      <c r="A246" s="37"/>
      <c r="K246" s="37"/>
    </row>
    <row r="247" spans="1:11" ht="12" customHeight="1" x14ac:dyDescent="0.15">
      <c r="A247" s="37"/>
      <c r="K247" s="37"/>
    </row>
    <row r="248" spans="1:11" ht="12" customHeight="1" x14ac:dyDescent="0.15">
      <c r="A248" s="37"/>
      <c r="K248" s="37"/>
    </row>
    <row r="249" spans="1:11" ht="12" customHeight="1" x14ac:dyDescent="0.15">
      <c r="A249" s="37"/>
      <c r="K249" s="37"/>
    </row>
    <row r="250" spans="1:11" ht="12" customHeight="1" x14ac:dyDescent="0.15">
      <c r="A250" s="37"/>
      <c r="K250" s="37"/>
    </row>
    <row r="251" spans="1:11" ht="12" customHeight="1" x14ac:dyDescent="0.15">
      <c r="A251" s="37"/>
      <c r="K251" s="37"/>
    </row>
    <row r="252" spans="1:11" ht="12" customHeight="1" x14ac:dyDescent="0.15">
      <c r="A252" s="37"/>
      <c r="K252" s="37"/>
    </row>
    <row r="253" spans="1:11" ht="12" customHeight="1" x14ac:dyDescent="0.15">
      <c r="A253" s="37"/>
      <c r="K253" s="37"/>
    </row>
    <row r="254" spans="1:11" ht="12" customHeight="1" x14ac:dyDescent="0.15">
      <c r="A254" s="37"/>
      <c r="K254" s="37"/>
    </row>
    <row r="255" spans="1:11" ht="12" customHeight="1" x14ac:dyDescent="0.15">
      <c r="A255" s="37"/>
      <c r="K255" s="37"/>
    </row>
    <row r="256" spans="1:11" ht="12" customHeight="1" x14ac:dyDescent="0.15">
      <c r="A256" s="37"/>
      <c r="K256" s="37"/>
    </row>
    <row r="257" spans="1:11" ht="12" customHeight="1" x14ac:dyDescent="0.15">
      <c r="A257" s="37"/>
      <c r="K257" s="37"/>
    </row>
    <row r="258" spans="1:11" ht="12" customHeight="1" x14ac:dyDescent="0.15">
      <c r="A258" s="37"/>
      <c r="K258" s="37"/>
    </row>
    <row r="259" spans="1:11" ht="12" customHeight="1" x14ac:dyDescent="0.15">
      <c r="A259" s="37"/>
      <c r="K259" s="37"/>
    </row>
    <row r="260" spans="1:11" ht="12" customHeight="1" x14ac:dyDescent="0.15">
      <c r="A260" s="37"/>
      <c r="K260" s="37"/>
    </row>
    <row r="261" spans="1:11" ht="12" customHeight="1" x14ac:dyDescent="0.15">
      <c r="A261" s="37"/>
      <c r="K261" s="37"/>
    </row>
    <row r="262" spans="1:11" ht="12" customHeight="1" x14ac:dyDescent="0.15">
      <c r="A262" s="37"/>
      <c r="K262" s="37"/>
    </row>
    <row r="263" spans="1:11" ht="12" customHeight="1" x14ac:dyDescent="0.15">
      <c r="A263" s="37"/>
      <c r="K263" s="37"/>
    </row>
    <row r="264" spans="1:11" ht="12" customHeight="1" x14ac:dyDescent="0.15">
      <c r="A264" s="37"/>
      <c r="K264" s="37"/>
    </row>
    <row r="265" spans="1:11" ht="12" customHeight="1" x14ac:dyDescent="0.15">
      <c r="A265" s="37"/>
      <c r="K265" s="37"/>
    </row>
    <row r="266" spans="1:11" ht="12" customHeight="1" x14ac:dyDescent="0.15">
      <c r="A266" s="37"/>
      <c r="K266" s="37"/>
    </row>
    <row r="267" spans="1:11" ht="12" customHeight="1" x14ac:dyDescent="0.15">
      <c r="A267" s="37"/>
      <c r="K267" s="37"/>
    </row>
    <row r="268" spans="1:11" ht="12" customHeight="1" x14ac:dyDescent="0.15">
      <c r="A268" s="37"/>
      <c r="K268" s="37"/>
    </row>
    <row r="269" spans="1:11" ht="12" customHeight="1" x14ac:dyDescent="0.15">
      <c r="A269" s="37"/>
      <c r="K269" s="37"/>
    </row>
    <row r="270" spans="1:11" ht="12" customHeight="1" x14ac:dyDescent="0.15">
      <c r="A270" s="37"/>
      <c r="K270" s="37"/>
    </row>
    <row r="271" spans="1:11" ht="12" customHeight="1" x14ac:dyDescent="0.15">
      <c r="A271" s="37"/>
      <c r="K271" s="37"/>
    </row>
    <row r="272" spans="1:11" ht="12" customHeight="1" x14ac:dyDescent="0.15">
      <c r="A272" s="37"/>
      <c r="K272" s="37"/>
    </row>
    <row r="273" spans="1:11" ht="12" customHeight="1" x14ac:dyDescent="0.15">
      <c r="A273" s="37"/>
      <c r="K273" s="37"/>
    </row>
    <row r="274" spans="1:11" ht="12" customHeight="1" x14ac:dyDescent="0.15">
      <c r="A274" s="37"/>
      <c r="K274" s="37"/>
    </row>
    <row r="275" spans="1:11" ht="12" customHeight="1" x14ac:dyDescent="0.15">
      <c r="A275" s="37"/>
      <c r="K275" s="37"/>
    </row>
    <row r="276" spans="1:11" ht="12" customHeight="1" x14ac:dyDescent="0.15">
      <c r="A276" s="37"/>
      <c r="K276" s="37"/>
    </row>
    <row r="277" spans="1:11" ht="12" customHeight="1" x14ac:dyDescent="0.15">
      <c r="A277" s="37"/>
      <c r="K277" s="37"/>
    </row>
    <row r="278" spans="1:11" ht="12" customHeight="1" x14ac:dyDescent="0.15">
      <c r="A278" s="37"/>
      <c r="K278" s="37"/>
    </row>
    <row r="279" spans="1:11" ht="12" customHeight="1" x14ac:dyDescent="0.15">
      <c r="A279" s="37"/>
      <c r="K279" s="37"/>
    </row>
    <row r="280" spans="1:11" ht="12" customHeight="1" x14ac:dyDescent="0.15">
      <c r="A280" s="37"/>
      <c r="K280" s="37"/>
    </row>
    <row r="281" spans="1:11" ht="12" customHeight="1" x14ac:dyDescent="0.15">
      <c r="A281" s="37"/>
      <c r="K281" s="37"/>
    </row>
    <row r="282" spans="1:11" ht="12" customHeight="1" x14ac:dyDescent="0.15">
      <c r="A282" s="37"/>
      <c r="K282" s="37"/>
    </row>
    <row r="283" spans="1:11" ht="12" customHeight="1" x14ac:dyDescent="0.15">
      <c r="A283" s="37"/>
      <c r="K283" s="37"/>
    </row>
    <row r="284" spans="1:11" ht="12" customHeight="1" x14ac:dyDescent="0.15">
      <c r="A284" s="37"/>
      <c r="K284" s="37"/>
    </row>
    <row r="285" spans="1:11" ht="12" customHeight="1" x14ac:dyDescent="0.15">
      <c r="A285" s="37"/>
      <c r="K285" s="37"/>
    </row>
    <row r="286" spans="1:11" ht="12" customHeight="1" x14ac:dyDescent="0.15">
      <c r="A286" s="37"/>
      <c r="K286" s="37"/>
    </row>
    <row r="287" spans="1:11" ht="12" customHeight="1" x14ac:dyDescent="0.15">
      <c r="A287" s="37"/>
      <c r="K287" s="37"/>
    </row>
    <row r="288" spans="1:11" ht="12" customHeight="1" x14ac:dyDescent="0.15">
      <c r="A288" s="37"/>
      <c r="K288" s="37"/>
    </row>
    <row r="289" spans="1:11" ht="12" customHeight="1" x14ac:dyDescent="0.15">
      <c r="A289" s="37"/>
      <c r="K289" s="37"/>
    </row>
    <row r="290" spans="1:11" ht="12" customHeight="1" x14ac:dyDescent="0.15">
      <c r="A290" s="37"/>
      <c r="K290" s="37"/>
    </row>
    <row r="291" spans="1:11" ht="12" customHeight="1" x14ac:dyDescent="0.15">
      <c r="A291" s="37"/>
      <c r="K291" s="37"/>
    </row>
    <row r="292" spans="1:11" ht="12" customHeight="1" x14ac:dyDescent="0.15">
      <c r="A292" s="37"/>
      <c r="K292" s="37"/>
    </row>
    <row r="293" spans="1:11" ht="12" customHeight="1" x14ac:dyDescent="0.15">
      <c r="A293" s="37"/>
      <c r="K293" s="37"/>
    </row>
    <row r="294" spans="1:11" ht="12" customHeight="1" x14ac:dyDescent="0.15">
      <c r="A294" s="37"/>
      <c r="K294" s="37"/>
    </row>
    <row r="295" spans="1:11" ht="12" customHeight="1" x14ac:dyDescent="0.15">
      <c r="A295" s="37"/>
      <c r="K295" s="37"/>
    </row>
    <row r="296" spans="1:11" ht="12" customHeight="1" x14ac:dyDescent="0.15">
      <c r="A296" s="37"/>
      <c r="K296" s="37"/>
    </row>
    <row r="297" spans="1:11" ht="12" customHeight="1" x14ac:dyDescent="0.15">
      <c r="A297" s="37"/>
      <c r="K297" s="37"/>
    </row>
    <row r="298" spans="1:11" ht="12" customHeight="1" x14ac:dyDescent="0.15">
      <c r="A298" s="37"/>
      <c r="K298" s="37"/>
    </row>
    <row r="299" spans="1:11" ht="12" customHeight="1" x14ac:dyDescent="0.15">
      <c r="A299" s="37"/>
      <c r="K299" s="37"/>
    </row>
    <row r="300" spans="1:11" ht="12" customHeight="1" x14ac:dyDescent="0.15">
      <c r="A300" s="37"/>
      <c r="K300" s="37"/>
    </row>
    <row r="301" spans="1:11" ht="12" customHeight="1" x14ac:dyDescent="0.15">
      <c r="A301" s="37"/>
      <c r="K301" s="37"/>
    </row>
    <row r="302" spans="1:11" ht="12" customHeight="1" x14ac:dyDescent="0.15">
      <c r="A302" s="37"/>
      <c r="K302" s="37"/>
    </row>
    <row r="303" spans="1:11" ht="12" customHeight="1" x14ac:dyDescent="0.15">
      <c r="A303" s="37"/>
      <c r="K303" s="37"/>
    </row>
    <row r="304" spans="1:11" ht="12" customHeight="1" x14ac:dyDescent="0.15">
      <c r="A304" s="37"/>
      <c r="K304" s="37"/>
    </row>
    <row r="305" spans="1:11" ht="12" customHeight="1" x14ac:dyDescent="0.15">
      <c r="A305" s="37"/>
      <c r="K305" s="37"/>
    </row>
    <row r="306" spans="1:11" ht="12" customHeight="1" x14ac:dyDescent="0.15">
      <c r="A306" s="37"/>
      <c r="K306" s="37"/>
    </row>
    <row r="307" spans="1:11" ht="12" customHeight="1" x14ac:dyDescent="0.15">
      <c r="A307" s="37"/>
      <c r="K307" s="37"/>
    </row>
    <row r="308" spans="1:11" ht="12" customHeight="1" x14ac:dyDescent="0.15">
      <c r="A308" s="37"/>
      <c r="K308" s="37"/>
    </row>
    <row r="309" spans="1:11" ht="12" customHeight="1" x14ac:dyDescent="0.15">
      <c r="A309" s="37"/>
      <c r="K309" s="37"/>
    </row>
    <row r="310" spans="1:11" ht="12" customHeight="1" x14ac:dyDescent="0.15">
      <c r="A310" s="37"/>
      <c r="K310" s="37"/>
    </row>
    <row r="311" spans="1:11" ht="12" customHeight="1" x14ac:dyDescent="0.15">
      <c r="A311" s="37"/>
      <c r="K311" s="37"/>
    </row>
    <row r="312" spans="1:11" ht="12" customHeight="1" x14ac:dyDescent="0.15">
      <c r="A312" s="37"/>
      <c r="K312" s="37"/>
    </row>
    <row r="313" spans="1:11" ht="12" customHeight="1" x14ac:dyDescent="0.15">
      <c r="A313" s="37"/>
      <c r="K313" s="37"/>
    </row>
    <row r="314" spans="1:11" ht="12" customHeight="1" x14ac:dyDescent="0.15">
      <c r="A314" s="37"/>
      <c r="K314" s="37"/>
    </row>
    <row r="315" spans="1:11" ht="12" customHeight="1" x14ac:dyDescent="0.15">
      <c r="A315" s="37"/>
      <c r="K315" s="37"/>
    </row>
    <row r="316" spans="1:11" ht="12" customHeight="1" x14ac:dyDescent="0.15">
      <c r="A316" s="37"/>
      <c r="K316" s="37"/>
    </row>
    <row r="317" spans="1:11" ht="12" customHeight="1" x14ac:dyDescent="0.15">
      <c r="A317" s="37"/>
      <c r="K317" s="37"/>
    </row>
    <row r="318" spans="1:11" ht="12" customHeight="1" x14ac:dyDescent="0.15">
      <c r="A318" s="37"/>
      <c r="K318" s="37"/>
    </row>
    <row r="319" spans="1:11" ht="12" customHeight="1" x14ac:dyDescent="0.15">
      <c r="A319" s="37"/>
      <c r="K319" s="37"/>
    </row>
    <row r="320" spans="1:11" ht="12" customHeight="1" x14ac:dyDescent="0.15">
      <c r="A320" s="37"/>
      <c r="K320" s="37"/>
    </row>
    <row r="321" spans="1:11" ht="12" customHeight="1" x14ac:dyDescent="0.15">
      <c r="A321" s="37"/>
      <c r="K321" s="37"/>
    </row>
    <row r="322" spans="1:11" ht="12" customHeight="1" x14ac:dyDescent="0.15">
      <c r="A322" s="37"/>
      <c r="K322" s="37"/>
    </row>
    <row r="323" spans="1:11" ht="12" customHeight="1" x14ac:dyDescent="0.15">
      <c r="A323" s="37"/>
      <c r="K323" s="37"/>
    </row>
    <row r="324" spans="1:11" ht="12" customHeight="1" x14ac:dyDescent="0.15">
      <c r="A324" s="37"/>
      <c r="K324" s="37"/>
    </row>
    <row r="325" spans="1:11" ht="12" customHeight="1" x14ac:dyDescent="0.15">
      <c r="A325" s="37"/>
      <c r="K325" s="37"/>
    </row>
    <row r="326" spans="1:11" ht="12" customHeight="1" x14ac:dyDescent="0.15">
      <c r="A326" s="37"/>
      <c r="K326" s="37"/>
    </row>
    <row r="327" spans="1:11" ht="12" customHeight="1" x14ac:dyDescent="0.15">
      <c r="A327" s="37"/>
      <c r="K327" s="37"/>
    </row>
    <row r="328" spans="1:11" ht="12" customHeight="1" x14ac:dyDescent="0.15">
      <c r="A328" s="37"/>
      <c r="K328" s="37"/>
    </row>
    <row r="329" spans="1:11" ht="12" customHeight="1" x14ac:dyDescent="0.15">
      <c r="A329" s="37"/>
      <c r="K329" s="37"/>
    </row>
    <row r="330" spans="1:11" ht="12" customHeight="1" x14ac:dyDescent="0.15">
      <c r="A330" s="37"/>
      <c r="K330" s="37"/>
    </row>
    <row r="331" spans="1:11" ht="12" customHeight="1" x14ac:dyDescent="0.15">
      <c r="A331" s="37"/>
      <c r="K331" s="37"/>
    </row>
    <row r="332" spans="1:11" ht="12" customHeight="1" x14ac:dyDescent="0.15">
      <c r="A332" s="37"/>
      <c r="K332" s="37"/>
    </row>
    <row r="333" spans="1:11" ht="12" customHeight="1" x14ac:dyDescent="0.15">
      <c r="A333" s="37"/>
      <c r="K333" s="37"/>
    </row>
    <row r="334" spans="1:11" ht="12" customHeight="1" x14ac:dyDescent="0.15">
      <c r="A334" s="37"/>
      <c r="K334" s="37"/>
    </row>
    <row r="335" spans="1:11" ht="12" customHeight="1" x14ac:dyDescent="0.15">
      <c r="A335" s="37"/>
      <c r="K335" s="37"/>
    </row>
    <row r="336" spans="1:11" ht="12" customHeight="1" x14ac:dyDescent="0.15">
      <c r="A336" s="37"/>
      <c r="K336" s="37"/>
    </row>
    <row r="337" spans="1:11" ht="12" customHeight="1" x14ac:dyDescent="0.15">
      <c r="A337" s="37"/>
      <c r="K337" s="37"/>
    </row>
    <row r="338" spans="1:11" ht="12" customHeight="1" x14ac:dyDescent="0.15">
      <c r="A338" s="37"/>
      <c r="K338" s="37"/>
    </row>
    <row r="339" spans="1:11" ht="12" customHeight="1" x14ac:dyDescent="0.15">
      <c r="A339" s="37"/>
      <c r="K339" s="37"/>
    </row>
    <row r="340" spans="1:11" ht="12" customHeight="1" x14ac:dyDescent="0.15">
      <c r="A340" s="37"/>
      <c r="K340" s="37"/>
    </row>
    <row r="341" spans="1:11" ht="12" customHeight="1" x14ac:dyDescent="0.15">
      <c r="A341" s="37"/>
      <c r="K341" s="37"/>
    </row>
    <row r="342" spans="1:11" ht="12" customHeight="1" x14ac:dyDescent="0.15">
      <c r="A342" s="37"/>
      <c r="K342" s="37"/>
    </row>
    <row r="343" spans="1:11" ht="12" customHeight="1" x14ac:dyDescent="0.15">
      <c r="A343" s="37"/>
      <c r="K343" s="37"/>
    </row>
    <row r="344" spans="1:11" ht="12" customHeight="1" x14ac:dyDescent="0.15">
      <c r="A344" s="37"/>
      <c r="K344" s="37"/>
    </row>
    <row r="345" spans="1:11" ht="12" customHeight="1" x14ac:dyDescent="0.15">
      <c r="A345" s="37"/>
      <c r="K345" s="37"/>
    </row>
    <row r="346" spans="1:11" ht="12" customHeight="1" x14ac:dyDescent="0.15">
      <c r="A346" s="37"/>
      <c r="K346" s="37"/>
    </row>
    <row r="347" spans="1:11" ht="12" customHeight="1" x14ac:dyDescent="0.15">
      <c r="A347" s="37"/>
      <c r="K347" s="37"/>
    </row>
    <row r="348" spans="1:11" ht="12" customHeight="1" x14ac:dyDescent="0.15">
      <c r="A348" s="37"/>
      <c r="K348" s="37"/>
    </row>
    <row r="349" spans="1:11" ht="12" customHeight="1" x14ac:dyDescent="0.15">
      <c r="A349" s="37"/>
      <c r="K349" s="37"/>
    </row>
    <row r="350" spans="1:11" ht="12" customHeight="1" x14ac:dyDescent="0.15">
      <c r="A350" s="37"/>
      <c r="K350" s="37"/>
    </row>
    <row r="351" spans="1:11" ht="12" customHeight="1" x14ac:dyDescent="0.15">
      <c r="A351" s="37"/>
      <c r="K351" s="37"/>
    </row>
    <row r="352" spans="1:11" ht="12" customHeight="1" x14ac:dyDescent="0.15">
      <c r="A352" s="37"/>
      <c r="K352" s="37"/>
    </row>
    <row r="353" spans="1:11" ht="12" customHeight="1" x14ac:dyDescent="0.15">
      <c r="A353" s="37"/>
      <c r="K353" s="37"/>
    </row>
    <row r="354" spans="1:11" ht="12" customHeight="1" x14ac:dyDescent="0.15">
      <c r="A354" s="37"/>
      <c r="K354" s="37"/>
    </row>
    <row r="355" spans="1:11" ht="12" customHeight="1" x14ac:dyDescent="0.15">
      <c r="A355" s="37"/>
      <c r="K355" s="37"/>
    </row>
    <row r="356" spans="1:11" ht="12" customHeight="1" x14ac:dyDescent="0.15">
      <c r="A356" s="37"/>
      <c r="K356" s="37"/>
    </row>
    <row r="357" spans="1:11" ht="12" customHeight="1" x14ac:dyDescent="0.15">
      <c r="A357" s="37"/>
      <c r="K357" s="37"/>
    </row>
    <row r="358" spans="1:11" ht="12" customHeight="1" x14ac:dyDescent="0.15">
      <c r="A358" s="37"/>
      <c r="K358" s="37"/>
    </row>
    <row r="359" spans="1:11" ht="12" customHeight="1" x14ac:dyDescent="0.15">
      <c r="A359" s="37"/>
      <c r="K359" s="37"/>
    </row>
    <row r="360" spans="1:11" ht="12" customHeight="1" x14ac:dyDescent="0.15">
      <c r="A360" s="37"/>
      <c r="K360" s="37"/>
    </row>
    <row r="361" spans="1:11" ht="12" customHeight="1" x14ac:dyDescent="0.15">
      <c r="A361" s="37"/>
      <c r="K361" s="37"/>
    </row>
    <row r="362" spans="1:11" ht="12" customHeight="1" x14ac:dyDescent="0.15">
      <c r="A362" s="37"/>
      <c r="K362" s="37"/>
    </row>
    <row r="363" spans="1:11" ht="12" customHeight="1" x14ac:dyDescent="0.15">
      <c r="A363" s="37"/>
      <c r="K363" s="37"/>
    </row>
    <row r="364" spans="1:11" ht="12" customHeight="1" x14ac:dyDescent="0.15">
      <c r="A364" s="37"/>
      <c r="K364" s="37"/>
    </row>
    <row r="365" spans="1:11" ht="12" customHeight="1" x14ac:dyDescent="0.15">
      <c r="A365" s="37"/>
      <c r="K365" s="37"/>
    </row>
    <row r="366" spans="1:11" ht="12" customHeight="1" x14ac:dyDescent="0.15">
      <c r="A366" s="37"/>
      <c r="K366" s="37"/>
    </row>
    <row r="367" spans="1:11" ht="12" customHeight="1" x14ac:dyDescent="0.15">
      <c r="A367" s="37"/>
      <c r="K367" s="37"/>
    </row>
    <row r="368" spans="1:11" ht="12" customHeight="1" x14ac:dyDescent="0.15">
      <c r="A368" s="37"/>
      <c r="K368" s="37"/>
    </row>
    <row r="369" spans="1:11" ht="12" customHeight="1" x14ac:dyDescent="0.15">
      <c r="A369" s="37"/>
      <c r="K369" s="37"/>
    </row>
    <row r="370" spans="1:11" ht="12" customHeight="1" x14ac:dyDescent="0.15">
      <c r="A370" s="37"/>
      <c r="K370" s="37"/>
    </row>
    <row r="371" spans="1:11" ht="12" customHeight="1" x14ac:dyDescent="0.15">
      <c r="A371" s="37"/>
      <c r="K371" s="37"/>
    </row>
    <row r="372" spans="1:11" ht="12" customHeight="1" x14ac:dyDescent="0.15">
      <c r="A372" s="37"/>
      <c r="K372" s="37"/>
    </row>
    <row r="373" spans="1:11" ht="12" customHeight="1" x14ac:dyDescent="0.15">
      <c r="A373" s="37"/>
      <c r="K373" s="37"/>
    </row>
    <row r="374" spans="1:11" ht="12" customHeight="1" x14ac:dyDescent="0.15">
      <c r="A374" s="37"/>
      <c r="K374" s="37"/>
    </row>
    <row r="375" spans="1:11" ht="12" customHeight="1" x14ac:dyDescent="0.15">
      <c r="A375" s="37"/>
      <c r="K375" s="37"/>
    </row>
    <row r="376" spans="1:11" ht="12" customHeight="1" x14ac:dyDescent="0.15">
      <c r="A376" s="37"/>
      <c r="K376" s="37"/>
    </row>
    <row r="377" spans="1:11" ht="12" customHeight="1" x14ac:dyDescent="0.15">
      <c r="A377" s="37"/>
      <c r="K377" s="37"/>
    </row>
    <row r="378" spans="1:11" ht="12" customHeight="1" x14ac:dyDescent="0.15">
      <c r="A378" s="37"/>
      <c r="K378" s="37"/>
    </row>
    <row r="379" spans="1:11" ht="12" customHeight="1" x14ac:dyDescent="0.15">
      <c r="A379" s="37"/>
      <c r="K379" s="37"/>
    </row>
    <row r="380" spans="1:11" ht="12" customHeight="1" x14ac:dyDescent="0.15">
      <c r="A380" s="37"/>
      <c r="K380" s="37"/>
    </row>
    <row r="381" spans="1:11" ht="12" customHeight="1" x14ac:dyDescent="0.15">
      <c r="A381" s="37"/>
      <c r="K381" s="37"/>
    </row>
    <row r="382" spans="1:11" ht="12" customHeight="1" x14ac:dyDescent="0.15">
      <c r="A382" s="37"/>
      <c r="K382" s="37"/>
    </row>
    <row r="383" spans="1:11" ht="12" customHeight="1" x14ac:dyDescent="0.15">
      <c r="A383" s="37"/>
      <c r="K383" s="37"/>
    </row>
    <row r="384" spans="1:11" ht="12" customHeight="1" x14ac:dyDescent="0.15">
      <c r="A384" s="37"/>
      <c r="K384" s="37"/>
    </row>
    <row r="385" spans="1:11" ht="12" customHeight="1" x14ac:dyDescent="0.15">
      <c r="A385" s="37"/>
      <c r="K385" s="37"/>
    </row>
    <row r="386" spans="1:11" ht="12" customHeight="1" x14ac:dyDescent="0.15">
      <c r="A386" s="37"/>
      <c r="K386" s="37"/>
    </row>
    <row r="387" spans="1:11" ht="12" customHeight="1" x14ac:dyDescent="0.15">
      <c r="A387" s="37"/>
      <c r="K387" s="37"/>
    </row>
    <row r="388" spans="1:11" ht="12" customHeight="1" x14ac:dyDescent="0.15">
      <c r="A388" s="37"/>
      <c r="K388" s="37"/>
    </row>
    <row r="389" spans="1:11" ht="12" customHeight="1" x14ac:dyDescent="0.15">
      <c r="A389" s="37"/>
      <c r="K389" s="37"/>
    </row>
    <row r="390" spans="1:11" ht="12" customHeight="1" x14ac:dyDescent="0.15">
      <c r="A390" s="37"/>
      <c r="K390" s="37"/>
    </row>
    <row r="391" spans="1:11" ht="12" customHeight="1" x14ac:dyDescent="0.15">
      <c r="A391" s="37"/>
      <c r="K391" s="37"/>
    </row>
    <row r="392" spans="1:11" ht="12" customHeight="1" x14ac:dyDescent="0.15">
      <c r="A392" s="37"/>
      <c r="K392" s="37"/>
    </row>
    <row r="393" spans="1:11" ht="12" customHeight="1" x14ac:dyDescent="0.15">
      <c r="A393" s="37"/>
      <c r="K393" s="37"/>
    </row>
    <row r="394" spans="1:11" ht="12" customHeight="1" x14ac:dyDescent="0.15">
      <c r="A394" s="37"/>
      <c r="K394" s="37"/>
    </row>
    <row r="395" spans="1:11" ht="12" customHeight="1" x14ac:dyDescent="0.15">
      <c r="A395" s="37"/>
      <c r="K395" s="37"/>
    </row>
    <row r="396" spans="1:11" ht="12" customHeight="1" x14ac:dyDescent="0.15">
      <c r="A396" s="37"/>
      <c r="K396" s="37"/>
    </row>
    <row r="397" spans="1:11" ht="12" customHeight="1" x14ac:dyDescent="0.15">
      <c r="A397" s="37"/>
      <c r="K397" s="37"/>
    </row>
    <row r="398" spans="1:11" ht="12" customHeight="1" x14ac:dyDescent="0.15">
      <c r="A398" s="37"/>
      <c r="K398" s="37"/>
    </row>
    <row r="399" spans="1:11" ht="12" customHeight="1" x14ac:dyDescent="0.15">
      <c r="A399" s="37"/>
      <c r="K399" s="37"/>
    </row>
    <row r="400" spans="1:11" ht="12" customHeight="1" x14ac:dyDescent="0.15">
      <c r="A400" s="37"/>
      <c r="K400" s="37"/>
    </row>
    <row r="401" spans="1:11" ht="12" customHeight="1" x14ac:dyDescent="0.15">
      <c r="A401" s="37"/>
      <c r="K401" s="37"/>
    </row>
    <row r="402" spans="1:11" ht="12" customHeight="1" x14ac:dyDescent="0.15">
      <c r="A402" s="37"/>
      <c r="K402" s="37"/>
    </row>
    <row r="403" spans="1:11" ht="12" customHeight="1" x14ac:dyDescent="0.15">
      <c r="A403" s="37"/>
      <c r="K403" s="37"/>
    </row>
    <row r="404" spans="1:11" ht="12" customHeight="1" x14ac:dyDescent="0.15">
      <c r="A404" s="37"/>
      <c r="K404" s="37"/>
    </row>
    <row r="405" spans="1:11" ht="12" customHeight="1" x14ac:dyDescent="0.15">
      <c r="A405" s="37"/>
      <c r="K405" s="37"/>
    </row>
    <row r="406" spans="1:11" ht="12" customHeight="1" x14ac:dyDescent="0.15">
      <c r="A406" s="37"/>
      <c r="K406" s="37"/>
    </row>
    <row r="407" spans="1:11" ht="12" customHeight="1" x14ac:dyDescent="0.15">
      <c r="A407" s="37"/>
      <c r="K407" s="37"/>
    </row>
    <row r="408" spans="1:11" ht="12" customHeight="1" x14ac:dyDescent="0.15">
      <c r="A408" s="37"/>
      <c r="K408" s="37"/>
    </row>
    <row r="409" spans="1:11" ht="12" customHeight="1" x14ac:dyDescent="0.15">
      <c r="A409" s="37"/>
      <c r="K409" s="37"/>
    </row>
    <row r="410" spans="1:11" ht="12" customHeight="1" x14ac:dyDescent="0.15">
      <c r="A410" s="37"/>
      <c r="K410" s="37"/>
    </row>
    <row r="411" spans="1:11" ht="12" customHeight="1" x14ac:dyDescent="0.15">
      <c r="A411" s="37"/>
      <c r="K411" s="37"/>
    </row>
    <row r="412" spans="1:11" ht="12" customHeight="1" x14ac:dyDescent="0.15">
      <c r="A412" s="37"/>
      <c r="K412" s="37"/>
    </row>
    <row r="413" spans="1:11" ht="12" customHeight="1" x14ac:dyDescent="0.15">
      <c r="A413" s="37"/>
      <c r="K413" s="37"/>
    </row>
    <row r="414" spans="1:11" ht="12" customHeight="1" x14ac:dyDescent="0.15">
      <c r="A414" s="37"/>
      <c r="K414" s="37"/>
    </row>
    <row r="415" spans="1:11" ht="12" customHeight="1" x14ac:dyDescent="0.15">
      <c r="A415" s="37"/>
      <c r="K415" s="37"/>
    </row>
    <row r="416" spans="1:11" ht="12" customHeight="1" x14ac:dyDescent="0.15">
      <c r="A416" s="37"/>
      <c r="K416" s="37"/>
    </row>
    <row r="417" spans="1:11" ht="12" customHeight="1" x14ac:dyDescent="0.15">
      <c r="A417" s="37"/>
      <c r="K417" s="37"/>
    </row>
    <row r="418" spans="1:11" ht="12" customHeight="1" x14ac:dyDescent="0.15">
      <c r="A418" s="37"/>
      <c r="K418" s="37"/>
    </row>
    <row r="419" spans="1:11" ht="12" customHeight="1" x14ac:dyDescent="0.15">
      <c r="A419" s="37"/>
      <c r="K419" s="37"/>
    </row>
    <row r="420" spans="1:11" ht="12" customHeight="1" x14ac:dyDescent="0.15">
      <c r="A420" s="37"/>
      <c r="K420" s="37"/>
    </row>
    <row r="421" spans="1:11" ht="12" customHeight="1" x14ac:dyDescent="0.15">
      <c r="A421" s="37"/>
      <c r="K421" s="37"/>
    </row>
    <row r="422" spans="1:11" ht="12" customHeight="1" x14ac:dyDescent="0.15">
      <c r="A422" s="37"/>
      <c r="K422" s="37"/>
    </row>
    <row r="423" spans="1:11" ht="12" customHeight="1" x14ac:dyDescent="0.15">
      <c r="A423" s="37"/>
      <c r="K423" s="37"/>
    </row>
    <row r="424" spans="1:11" ht="12" customHeight="1" x14ac:dyDescent="0.15">
      <c r="A424" s="37"/>
      <c r="K424" s="37"/>
    </row>
    <row r="425" spans="1:11" ht="12" customHeight="1" x14ac:dyDescent="0.15">
      <c r="A425" s="37"/>
      <c r="K425" s="37"/>
    </row>
    <row r="426" spans="1:11" ht="12" customHeight="1" x14ac:dyDescent="0.15">
      <c r="A426" s="37"/>
      <c r="K426" s="37"/>
    </row>
    <row r="427" spans="1:11" ht="12" customHeight="1" x14ac:dyDescent="0.15">
      <c r="A427" s="37"/>
      <c r="K427" s="37"/>
    </row>
    <row r="428" spans="1:11" ht="12" customHeight="1" x14ac:dyDescent="0.15">
      <c r="A428" s="37"/>
      <c r="K428" s="37"/>
    </row>
    <row r="429" spans="1:11" ht="12" customHeight="1" x14ac:dyDescent="0.15">
      <c r="A429" s="37"/>
      <c r="K429" s="37"/>
    </row>
    <row r="430" spans="1:11" ht="12" customHeight="1" x14ac:dyDescent="0.15">
      <c r="A430" s="37"/>
      <c r="K430" s="37"/>
    </row>
    <row r="431" spans="1:11" ht="12" customHeight="1" x14ac:dyDescent="0.15">
      <c r="A431" s="37"/>
      <c r="K431" s="37"/>
    </row>
    <row r="432" spans="1:11" ht="12" customHeight="1" x14ac:dyDescent="0.15">
      <c r="A432" s="37"/>
      <c r="K432" s="37"/>
    </row>
    <row r="433" spans="1:11" ht="12" customHeight="1" x14ac:dyDescent="0.15">
      <c r="A433" s="37"/>
      <c r="K433" s="37"/>
    </row>
    <row r="434" spans="1:11" ht="12" customHeight="1" x14ac:dyDescent="0.15">
      <c r="A434" s="37"/>
      <c r="K434" s="37"/>
    </row>
    <row r="435" spans="1:11" ht="12" customHeight="1" x14ac:dyDescent="0.15">
      <c r="A435" s="37"/>
      <c r="K435" s="37"/>
    </row>
    <row r="436" spans="1:11" ht="12" customHeight="1" x14ac:dyDescent="0.15">
      <c r="A436" s="37"/>
      <c r="K436" s="37"/>
    </row>
    <row r="437" spans="1:11" ht="12" customHeight="1" x14ac:dyDescent="0.15">
      <c r="A437" s="37"/>
      <c r="K437" s="37"/>
    </row>
    <row r="438" spans="1:11" ht="12" customHeight="1" x14ac:dyDescent="0.15">
      <c r="A438" s="37"/>
      <c r="K438" s="37"/>
    </row>
    <row r="439" spans="1:11" ht="12" customHeight="1" x14ac:dyDescent="0.15">
      <c r="A439" s="37"/>
      <c r="K439" s="37"/>
    </row>
    <row r="440" spans="1:11" ht="12" customHeight="1" x14ac:dyDescent="0.15">
      <c r="A440" s="37"/>
      <c r="K440" s="37"/>
    </row>
    <row r="441" spans="1:11" ht="12" customHeight="1" x14ac:dyDescent="0.15">
      <c r="A441" s="37"/>
      <c r="K441" s="37"/>
    </row>
    <row r="442" spans="1:11" ht="12" customHeight="1" x14ac:dyDescent="0.15">
      <c r="A442" s="37"/>
      <c r="K442" s="37"/>
    </row>
    <row r="443" spans="1:11" ht="12" customHeight="1" x14ac:dyDescent="0.15">
      <c r="A443" s="37"/>
      <c r="K443" s="37"/>
    </row>
    <row r="444" spans="1:11" ht="12" customHeight="1" x14ac:dyDescent="0.15">
      <c r="A444" s="37"/>
      <c r="K444" s="37"/>
    </row>
    <row r="445" spans="1:11" ht="12" customHeight="1" x14ac:dyDescent="0.15">
      <c r="A445" s="37"/>
      <c r="K445" s="37"/>
    </row>
    <row r="446" spans="1:11" ht="12" customHeight="1" x14ac:dyDescent="0.15">
      <c r="A446" s="37"/>
      <c r="K446" s="37"/>
    </row>
    <row r="447" spans="1:11" ht="12" customHeight="1" x14ac:dyDescent="0.15">
      <c r="A447" s="37"/>
      <c r="K447" s="37"/>
    </row>
    <row r="448" spans="1:11" ht="12" customHeight="1" x14ac:dyDescent="0.15">
      <c r="A448" s="37"/>
      <c r="K448" s="37"/>
    </row>
    <row r="449" spans="1:11" ht="12" customHeight="1" x14ac:dyDescent="0.15">
      <c r="A449" s="37"/>
      <c r="K449" s="37"/>
    </row>
    <row r="450" spans="1:11" ht="12" customHeight="1" x14ac:dyDescent="0.15">
      <c r="A450" s="37"/>
      <c r="K450" s="37"/>
    </row>
    <row r="451" spans="1:11" ht="12" customHeight="1" x14ac:dyDescent="0.15">
      <c r="A451" s="37"/>
      <c r="K451" s="37"/>
    </row>
    <row r="452" spans="1:11" ht="12" customHeight="1" x14ac:dyDescent="0.15">
      <c r="A452" s="37"/>
      <c r="K452" s="37"/>
    </row>
    <row r="453" spans="1:11" ht="12" customHeight="1" x14ac:dyDescent="0.15">
      <c r="A453" s="37"/>
      <c r="K453" s="37"/>
    </row>
    <row r="454" spans="1:11" ht="12" customHeight="1" x14ac:dyDescent="0.15">
      <c r="A454" s="37"/>
      <c r="K454" s="37"/>
    </row>
    <row r="455" spans="1:11" ht="12" customHeight="1" x14ac:dyDescent="0.15">
      <c r="A455" s="37"/>
      <c r="K455" s="37"/>
    </row>
    <row r="456" spans="1:11" ht="12" customHeight="1" x14ac:dyDescent="0.15">
      <c r="A456" s="37"/>
      <c r="K456" s="37"/>
    </row>
    <row r="457" spans="1:11" ht="12" customHeight="1" x14ac:dyDescent="0.15">
      <c r="A457" s="37"/>
      <c r="K457" s="37"/>
    </row>
    <row r="458" spans="1:11" ht="12" customHeight="1" x14ac:dyDescent="0.15">
      <c r="A458" s="37"/>
      <c r="K458" s="37"/>
    </row>
    <row r="459" spans="1:11" ht="12" customHeight="1" x14ac:dyDescent="0.15">
      <c r="A459" s="37"/>
      <c r="K459" s="37"/>
    </row>
    <row r="460" spans="1:11" ht="12" customHeight="1" x14ac:dyDescent="0.15">
      <c r="A460" s="37"/>
      <c r="K460" s="37"/>
    </row>
    <row r="461" spans="1:11" ht="12" customHeight="1" x14ac:dyDescent="0.15">
      <c r="A461" s="37"/>
      <c r="K461" s="37"/>
    </row>
    <row r="462" spans="1:11" ht="12" customHeight="1" x14ac:dyDescent="0.15">
      <c r="A462" s="37"/>
      <c r="K462" s="37"/>
    </row>
    <row r="463" spans="1:11" ht="12" customHeight="1" x14ac:dyDescent="0.15">
      <c r="A463" s="37"/>
      <c r="K463" s="37"/>
    </row>
    <row r="464" spans="1:11" ht="12" customHeight="1" x14ac:dyDescent="0.15">
      <c r="A464" s="37"/>
      <c r="K464" s="37"/>
    </row>
    <row r="465" spans="1:11" ht="12" customHeight="1" x14ac:dyDescent="0.15">
      <c r="A465" s="37"/>
      <c r="K465" s="37"/>
    </row>
    <row r="466" spans="1:11" ht="12" customHeight="1" x14ac:dyDescent="0.15">
      <c r="A466" s="37"/>
      <c r="K466" s="37"/>
    </row>
    <row r="467" spans="1:11" ht="12" customHeight="1" x14ac:dyDescent="0.15">
      <c r="A467" s="37"/>
      <c r="K467" s="37"/>
    </row>
    <row r="468" spans="1:11" ht="12" customHeight="1" x14ac:dyDescent="0.15">
      <c r="A468" s="37"/>
      <c r="K468" s="37"/>
    </row>
    <row r="469" spans="1:11" ht="12" customHeight="1" x14ac:dyDescent="0.15">
      <c r="A469" s="37"/>
      <c r="K469" s="37"/>
    </row>
    <row r="470" spans="1:11" ht="12" customHeight="1" x14ac:dyDescent="0.15">
      <c r="A470" s="37"/>
      <c r="K470" s="37"/>
    </row>
    <row r="471" spans="1:11" ht="12" customHeight="1" x14ac:dyDescent="0.15">
      <c r="A471" s="37"/>
      <c r="K471" s="37"/>
    </row>
    <row r="472" spans="1:11" ht="12" customHeight="1" x14ac:dyDescent="0.15">
      <c r="A472" s="37"/>
      <c r="K472" s="37"/>
    </row>
    <row r="473" spans="1:11" ht="12" customHeight="1" x14ac:dyDescent="0.15">
      <c r="A473" s="37"/>
      <c r="K473" s="37"/>
    </row>
    <row r="474" spans="1:11" ht="12" customHeight="1" x14ac:dyDescent="0.15">
      <c r="A474" s="37"/>
      <c r="K474" s="37"/>
    </row>
    <row r="475" spans="1:11" ht="12" customHeight="1" x14ac:dyDescent="0.15">
      <c r="A475" s="37"/>
      <c r="K475" s="37"/>
    </row>
    <row r="476" spans="1:11" ht="12" customHeight="1" x14ac:dyDescent="0.15">
      <c r="A476" s="37"/>
      <c r="K476" s="37"/>
    </row>
    <row r="477" spans="1:11" ht="12" customHeight="1" x14ac:dyDescent="0.15">
      <c r="A477" s="37"/>
      <c r="K477" s="37"/>
    </row>
    <row r="478" spans="1:11" ht="12" customHeight="1" x14ac:dyDescent="0.15">
      <c r="A478" s="37"/>
      <c r="K478" s="37"/>
    </row>
    <row r="479" spans="1:11" ht="12" customHeight="1" x14ac:dyDescent="0.15">
      <c r="A479" s="37"/>
      <c r="K479" s="37"/>
    </row>
    <row r="480" spans="1:11" ht="12" customHeight="1" x14ac:dyDescent="0.15">
      <c r="A480" s="37"/>
      <c r="K480" s="37"/>
    </row>
    <row r="481" spans="1:11" ht="12" customHeight="1" x14ac:dyDescent="0.15">
      <c r="A481" s="37"/>
      <c r="K481" s="37"/>
    </row>
    <row r="482" spans="1:11" ht="12" customHeight="1" x14ac:dyDescent="0.15">
      <c r="A482" s="37"/>
      <c r="K482" s="37"/>
    </row>
    <row r="483" spans="1:11" ht="12" customHeight="1" x14ac:dyDescent="0.15">
      <c r="A483" s="37"/>
      <c r="K483" s="37"/>
    </row>
    <row r="484" spans="1:11" ht="12" customHeight="1" x14ac:dyDescent="0.15">
      <c r="A484" s="37"/>
      <c r="K484" s="37"/>
    </row>
    <row r="485" spans="1:11" ht="12" customHeight="1" x14ac:dyDescent="0.15">
      <c r="A485" s="37"/>
      <c r="K485" s="37"/>
    </row>
    <row r="486" spans="1:11" ht="12" customHeight="1" x14ac:dyDescent="0.15">
      <c r="A486" s="37"/>
      <c r="K486" s="37"/>
    </row>
    <row r="487" spans="1:11" ht="12" customHeight="1" x14ac:dyDescent="0.15">
      <c r="A487" s="37"/>
      <c r="K487" s="37"/>
    </row>
    <row r="488" spans="1:11" ht="12" customHeight="1" x14ac:dyDescent="0.15">
      <c r="A488" s="37"/>
      <c r="K488" s="37"/>
    </row>
    <row r="489" spans="1:11" ht="12" customHeight="1" x14ac:dyDescent="0.15">
      <c r="A489" s="37"/>
      <c r="K489" s="37"/>
    </row>
    <row r="490" spans="1:11" ht="12" customHeight="1" x14ac:dyDescent="0.15">
      <c r="A490" s="37"/>
      <c r="K490" s="37"/>
    </row>
    <row r="491" spans="1:11" ht="12" customHeight="1" x14ac:dyDescent="0.15">
      <c r="A491" s="37"/>
      <c r="K491" s="37"/>
    </row>
    <row r="492" spans="1:11" ht="12" customHeight="1" x14ac:dyDescent="0.15">
      <c r="A492" s="37"/>
      <c r="K492" s="37"/>
    </row>
    <row r="493" spans="1:11" ht="12" customHeight="1" x14ac:dyDescent="0.15">
      <c r="A493" s="37"/>
      <c r="K493" s="37"/>
    </row>
    <row r="494" spans="1:11" ht="12" customHeight="1" x14ac:dyDescent="0.15">
      <c r="A494" s="37"/>
      <c r="K494" s="37"/>
    </row>
    <row r="495" spans="1:11" ht="12" customHeight="1" x14ac:dyDescent="0.15">
      <c r="A495" s="37"/>
      <c r="K495" s="37"/>
    </row>
    <row r="496" spans="1:11" ht="12" customHeight="1" x14ac:dyDescent="0.15">
      <c r="A496" s="37"/>
      <c r="K496" s="37"/>
    </row>
    <row r="497" spans="1:11" ht="12" customHeight="1" x14ac:dyDescent="0.15">
      <c r="A497" s="37"/>
      <c r="K497" s="37"/>
    </row>
    <row r="498" spans="1:11" ht="12" customHeight="1" x14ac:dyDescent="0.15">
      <c r="A498" s="37"/>
      <c r="K498" s="37"/>
    </row>
    <row r="499" spans="1:11" ht="12" customHeight="1" x14ac:dyDescent="0.15">
      <c r="A499" s="37"/>
      <c r="K499" s="37"/>
    </row>
    <row r="500" spans="1:11" ht="12" customHeight="1" x14ac:dyDescent="0.15">
      <c r="A500" s="37"/>
      <c r="K500" s="37"/>
    </row>
    <row r="501" spans="1:11" ht="12" customHeight="1" x14ac:dyDescent="0.15">
      <c r="A501" s="37"/>
      <c r="K501" s="37"/>
    </row>
    <row r="502" spans="1:11" ht="12" customHeight="1" x14ac:dyDescent="0.15">
      <c r="A502" s="37"/>
      <c r="K502" s="37"/>
    </row>
    <row r="503" spans="1:11" ht="12" customHeight="1" x14ac:dyDescent="0.15">
      <c r="A503" s="37"/>
      <c r="K503" s="37"/>
    </row>
    <row r="504" spans="1:11" ht="12" customHeight="1" x14ac:dyDescent="0.15">
      <c r="A504" s="37"/>
      <c r="K504" s="37"/>
    </row>
    <row r="505" spans="1:11" ht="12" customHeight="1" x14ac:dyDescent="0.15">
      <c r="A505" s="37"/>
      <c r="K505" s="37"/>
    </row>
    <row r="506" spans="1:11" ht="12" customHeight="1" x14ac:dyDescent="0.15">
      <c r="A506" s="37"/>
      <c r="K506" s="37"/>
    </row>
    <row r="507" spans="1:11" ht="12" customHeight="1" x14ac:dyDescent="0.15">
      <c r="A507" s="37"/>
      <c r="K507" s="37"/>
    </row>
    <row r="508" spans="1:11" ht="12" customHeight="1" x14ac:dyDescent="0.15">
      <c r="A508" s="37"/>
      <c r="K508" s="37"/>
    </row>
    <row r="509" spans="1:11" ht="12" customHeight="1" x14ac:dyDescent="0.15">
      <c r="A509" s="37"/>
      <c r="K509" s="37"/>
    </row>
    <row r="510" spans="1:11" ht="12" customHeight="1" x14ac:dyDescent="0.15">
      <c r="A510" s="37"/>
      <c r="K510" s="37"/>
    </row>
    <row r="511" spans="1:11" ht="12" customHeight="1" x14ac:dyDescent="0.15">
      <c r="A511" s="37"/>
      <c r="K511" s="37"/>
    </row>
    <row r="512" spans="1:11" ht="12" customHeight="1" x14ac:dyDescent="0.15">
      <c r="A512" s="37"/>
      <c r="K512" s="37"/>
    </row>
    <row r="513" spans="1:11" ht="12" customHeight="1" x14ac:dyDescent="0.15">
      <c r="A513" s="37"/>
      <c r="K513" s="37"/>
    </row>
    <row r="514" spans="1:11" ht="12" customHeight="1" x14ac:dyDescent="0.15">
      <c r="A514" s="37"/>
      <c r="K514" s="37"/>
    </row>
    <row r="515" spans="1:11" ht="12" customHeight="1" x14ac:dyDescent="0.15">
      <c r="A515" s="37"/>
      <c r="K515" s="37"/>
    </row>
    <row r="516" spans="1:11" ht="12" customHeight="1" x14ac:dyDescent="0.15">
      <c r="A516" s="37"/>
      <c r="K516" s="37"/>
    </row>
    <row r="517" spans="1:11" ht="12" customHeight="1" x14ac:dyDescent="0.15">
      <c r="A517" s="37"/>
      <c r="K517" s="37"/>
    </row>
    <row r="518" spans="1:11" ht="12" customHeight="1" x14ac:dyDescent="0.15">
      <c r="A518" s="37"/>
      <c r="K518" s="37"/>
    </row>
    <row r="519" spans="1:11" ht="12" customHeight="1" x14ac:dyDescent="0.15">
      <c r="A519" s="37"/>
      <c r="K519" s="37"/>
    </row>
    <row r="520" spans="1:11" ht="12" customHeight="1" x14ac:dyDescent="0.15">
      <c r="A520" s="37"/>
      <c r="K520" s="37"/>
    </row>
    <row r="521" spans="1:11" ht="12" customHeight="1" x14ac:dyDescent="0.15">
      <c r="A521" s="37"/>
      <c r="K521" s="37"/>
    </row>
    <row r="522" spans="1:11" ht="12" customHeight="1" x14ac:dyDescent="0.15">
      <c r="A522" s="37"/>
      <c r="K522" s="37"/>
    </row>
    <row r="523" spans="1:11" ht="12" customHeight="1" x14ac:dyDescent="0.15">
      <c r="A523" s="37"/>
      <c r="K523" s="37"/>
    </row>
    <row r="524" spans="1:11" ht="12" customHeight="1" x14ac:dyDescent="0.15">
      <c r="A524" s="37"/>
      <c r="K524" s="37"/>
    </row>
    <row r="525" spans="1:11" ht="12" customHeight="1" x14ac:dyDescent="0.15">
      <c r="A525" s="37"/>
      <c r="K525" s="37"/>
    </row>
    <row r="526" spans="1:11" ht="12" customHeight="1" x14ac:dyDescent="0.15">
      <c r="A526" s="37"/>
      <c r="K526" s="37"/>
    </row>
    <row r="527" spans="1:11" ht="12" customHeight="1" x14ac:dyDescent="0.15">
      <c r="A527" s="37"/>
      <c r="K527" s="37"/>
    </row>
    <row r="528" spans="1:11" ht="12" customHeight="1" x14ac:dyDescent="0.15">
      <c r="A528" s="37"/>
      <c r="K528" s="37"/>
    </row>
    <row r="529" spans="1:11" ht="12" customHeight="1" x14ac:dyDescent="0.15">
      <c r="A529" s="37"/>
      <c r="K529" s="37"/>
    </row>
    <row r="530" spans="1:11" ht="12" customHeight="1" x14ac:dyDescent="0.15">
      <c r="A530" s="37"/>
      <c r="K530" s="37"/>
    </row>
    <row r="531" spans="1:11" ht="12" customHeight="1" x14ac:dyDescent="0.15">
      <c r="A531" s="37"/>
      <c r="K531" s="37"/>
    </row>
    <row r="532" spans="1:11" ht="12" customHeight="1" x14ac:dyDescent="0.15">
      <c r="A532" s="37"/>
      <c r="K532" s="37"/>
    </row>
    <row r="533" spans="1:11" ht="12" customHeight="1" x14ac:dyDescent="0.15">
      <c r="A533" s="37"/>
      <c r="K533" s="37"/>
    </row>
    <row r="534" spans="1:11" ht="12" customHeight="1" x14ac:dyDescent="0.15">
      <c r="A534" s="37"/>
      <c r="K534" s="37"/>
    </row>
    <row r="535" spans="1:11" ht="12" customHeight="1" x14ac:dyDescent="0.15">
      <c r="A535" s="37"/>
      <c r="K535" s="37"/>
    </row>
    <row r="536" spans="1:11" ht="12" customHeight="1" x14ac:dyDescent="0.15">
      <c r="A536" s="37"/>
      <c r="K536" s="37"/>
    </row>
    <row r="537" spans="1:11" ht="12" customHeight="1" x14ac:dyDescent="0.15">
      <c r="A537" s="37"/>
      <c r="K537" s="37"/>
    </row>
    <row r="538" spans="1:11" ht="12" customHeight="1" x14ac:dyDescent="0.15">
      <c r="A538" s="37"/>
      <c r="K538" s="37"/>
    </row>
    <row r="539" spans="1:11" ht="12" customHeight="1" x14ac:dyDescent="0.15">
      <c r="A539" s="37"/>
      <c r="K539" s="37"/>
    </row>
    <row r="540" spans="1:11" ht="12" customHeight="1" x14ac:dyDescent="0.15">
      <c r="A540" s="37"/>
      <c r="K540" s="37"/>
    </row>
    <row r="541" spans="1:11" ht="12" customHeight="1" x14ac:dyDescent="0.15">
      <c r="A541" s="37"/>
      <c r="K541" s="37"/>
    </row>
    <row r="542" spans="1:11" ht="12" customHeight="1" x14ac:dyDescent="0.15">
      <c r="A542" s="37"/>
      <c r="K542" s="37"/>
    </row>
    <row r="543" spans="1:11" ht="12" customHeight="1" x14ac:dyDescent="0.15">
      <c r="A543" s="37"/>
      <c r="K543" s="37"/>
    </row>
    <row r="544" spans="1:11" ht="12" customHeight="1" x14ac:dyDescent="0.15">
      <c r="A544" s="37"/>
      <c r="K544" s="37"/>
    </row>
    <row r="545" spans="1:11" ht="12" customHeight="1" x14ac:dyDescent="0.15">
      <c r="A545" s="37"/>
      <c r="K545" s="37"/>
    </row>
    <row r="546" spans="1:11" ht="12" customHeight="1" x14ac:dyDescent="0.15">
      <c r="A546" s="37"/>
      <c r="K546" s="37"/>
    </row>
    <row r="547" spans="1:11" ht="12" customHeight="1" x14ac:dyDescent="0.15">
      <c r="A547" s="37"/>
      <c r="K547" s="37"/>
    </row>
    <row r="548" spans="1:11" ht="12" customHeight="1" x14ac:dyDescent="0.15">
      <c r="A548" s="37"/>
      <c r="K548" s="37"/>
    </row>
    <row r="549" spans="1:11" ht="12" customHeight="1" x14ac:dyDescent="0.15">
      <c r="A549" s="37"/>
      <c r="K549" s="37"/>
    </row>
    <row r="550" spans="1:11" ht="12" customHeight="1" x14ac:dyDescent="0.15">
      <c r="A550" s="37"/>
      <c r="K550" s="37"/>
    </row>
    <row r="551" spans="1:11" ht="12" customHeight="1" x14ac:dyDescent="0.15">
      <c r="A551" s="37"/>
      <c r="K551" s="37"/>
    </row>
    <row r="552" spans="1:11" ht="12" customHeight="1" x14ac:dyDescent="0.15">
      <c r="A552" s="37"/>
      <c r="K552" s="37"/>
    </row>
    <row r="553" spans="1:11" ht="12" customHeight="1" x14ac:dyDescent="0.15">
      <c r="A553" s="37"/>
      <c r="K553" s="37"/>
    </row>
    <row r="554" spans="1:11" ht="12" customHeight="1" x14ac:dyDescent="0.15">
      <c r="A554" s="37"/>
      <c r="K554" s="37"/>
    </row>
    <row r="555" spans="1:11" ht="12" customHeight="1" x14ac:dyDescent="0.15">
      <c r="A555" s="37"/>
      <c r="K555" s="37"/>
    </row>
    <row r="556" spans="1:11" ht="12" customHeight="1" x14ac:dyDescent="0.15">
      <c r="A556" s="37"/>
      <c r="K556" s="37"/>
    </row>
    <row r="557" spans="1:11" ht="12" customHeight="1" x14ac:dyDescent="0.15">
      <c r="A557" s="37"/>
      <c r="K557" s="37"/>
    </row>
    <row r="558" spans="1:11" ht="12" customHeight="1" x14ac:dyDescent="0.15">
      <c r="A558" s="37"/>
      <c r="K558" s="37"/>
    </row>
    <row r="559" spans="1:11" ht="12" customHeight="1" x14ac:dyDescent="0.15">
      <c r="A559" s="37"/>
      <c r="K559" s="37"/>
    </row>
    <row r="560" spans="1:11" ht="12" customHeight="1" x14ac:dyDescent="0.15">
      <c r="A560" s="37"/>
      <c r="K560" s="37"/>
    </row>
    <row r="561" spans="1:11" ht="12" customHeight="1" x14ac:dyDescent="0.15">
      <c r="A561" s="37"/>
      <c r="K561" s="37"/>
    </row>
    <row r="562" spans="1:11" ht="12" customHeight="1" x14ac:dyDescent="0.15">
      <c r="A562" s="37"/>
      <c r="K562" s="37"/>
    </row>
    <row r="563" spans="1:11" ht="12" customHeight="1" x14ac:dyDescent="0.15">
      <c r="A563" s="37"/>
      <c r="K563" s="37"/>
    </row>
    <row r="564" spans="1:11" ht="12" customHeight="1" x14ac:dyDescent="0.15">
      <c r="A564" s="37"/>
      <c r="K564" s="37"/>
    </row>
    <row r="565" spans="1:11" ht="12" customHeight="1" x14ac:dyDescent="0.15">
      <c r="A565" s="37"/>
      <c r="K565" s="37"/>
    </row>
    <row r="566" spans="1:11" ht="12" customHeight="1" x14ac:dyDescent="0.15">
      <c r="A566" s="37"/>
      <c r="K566" s="37"/>
    </row>
    <row r="567" spans="1:11" ht="12" customHeight="1" x14ac:dyDescent="0.15">
      <c r="A567" s="37"/>
      <c r="K567" s="37"/>
    </row>
    <row r="568" spans="1:11" ht="12" customHeight="1" x14ac:dyDescent="0.15">
      <c r="A568" s="37"/>
      <c r="K568" s="37"/>
    </row>
    <row r="569" spans="1:11" ht="12" customHeight="1" x14ac:dyDescent="0.15">
      <c r="A569" s="37"/>
      <c r="K569" s="37"/>
    </row>
    <row r="570" spans="1:11" ht="12" customHeight="1" x14ac:dyDescent="0.15">
      <c r="A570" s="37"/>
      <c r="K570" s="37"/>
    </row>
    <row r="571" spans="1:11" ht="12" customHeight="1" x14ac:dyDescent="0.15">
      <c r="A571" s="37"/>
      <c r="K571" s="37"/>
    </row>
    <row r="572" spans="1:11" ht="12" customHeight="1" x14ac:dyDescent="0.15">
      <c r="A572" s="37"/>
      <c r="K572" s="37"/>
    </row>
    <row r="573" spans="1:11" ht="12" customHeight="1" x14ac:dyDescent="0.15">
      <c r="A573" s="37"/>
      <c r="K573" s="37"/>
    </row>
    <row r="574" spans="1:11" ht="12" customHeight="1" x14ac:dyDescent="0.15">
      <c r="A574" s="37"/>
      <c r="K574" s="37"/>
    </row>
    <row r="575" spans="1:11" ht="12" customHeight="1" x14ac:dyDescent="0.15">
      <c r="A575" s="37"/>
      <c r="K575" s="37"/>
    </row>
    <row r="576" spans="1:11" ht="12" customHeight="1" x14ac:dyDescent="0.15">
      <c r="A576" s="37"/>
      <c r="K576" s="37"/>
    </row>
    <row r="577" spans="1:11" ht="12" customHeight="1" x14ac:dyDescent="0.15">
      <c r="A577" s="37"/>
      <c r="K577" s="37"/>
    </row>
    <row r="578" spans="1:11" ht="12" customHeight="1" x14ac:dyDescent="0.15">
      <c r="A578" s="37"/>
      <c r="K578" s="37"/>
    </row>
    <row r="579" spans="1:11" ht="12" customHeight="1" x14ac:dyDescent="0.15">
      <c r="A579" s="37"/>
      <c r="K579" s="37"/>
    </row>
    <row r="580" spans="1:11" ht="12" customHeight="1" x14ac:dyDescent="0.15">
      <c r="A580" s="37"/>
      <c r="K580" s="37"/>
    </row>
    <row r="581" spans="1:11" ht="12" customHeight="1" x14ac:dyDescent="0.15">
      <c r="A581" s="37"/>
      <c r="K581" s="37"/>
    </row>
    <row r="582" spans="1:11" ht="12" customHeight="1" x14ac:dyDescent="0.15">
      <c r="A582" s="37"/>
      <c r="K582" s="37"/>
    </row>
    <row r="583" spans="1:11" ht="12" customHeight="1" x14ac:dyDescent="0.15">
      <c r="A583" s="37"/>
      <c r="K583" s="37"/>
    </row>
    <row r="584" spans="1:11" ht="12" customHeight="1" x14ac:dyDescent="0.15">
      <c r="A584" s="37"/>
      <c r="K584" s="37"/>
    </row>
    <row r="585" spans="1:11" ht="12" customHeight="1" x14ac:dyDescent="0.15">
      <c r="A585" s="37"/>
      <c r="K585" s="37"/>
    </row>
    <row r="586" spans="1:11" ht="12" customHeight="1" x14ac:dyDescent="0.15">
      <c r="A586" s="37"/>
      <c r="K586" s="37"/>
    </row>
    <row r="587" spans="1:11" ht="12" customHeight="1" x14ac:dyDescent="0.15">
      <c r="A587" s="37"/>
      <c r="K587" s="37"/>
    </row>
    <row r="588" spans="1:11" ht="12" customHeight="1" x14ac:dyDescent="0.15">
      <c r="A588" s="37"/>
      <c r="K588" s="37"/>
    </row>
    <row r="589" spans="1:11" ht="12" customHeight="1" x14ac:dyDescent="0.15">
      <c r="A589" s="37"/>
      <c r="K589" s="37"/>
    </row>
    <row r="590" spans="1:11" ht="12" customHeight="1" x14ac:dyDescent="0.15">
      <c r="A590" s="37"/>
      <c r="K590" s="37"/>
    </row>
    <row r="591" spans="1:11" ht="12" customHeight="1" x14ac:dyDescent="0.15">
      <c r="A591" s="37"/>
      <c r="K591" s="37"/>
    </row>
    <row r="592" spans="1:11" ht="12" customHeight="1" x14ac:dyDescent="0.15">
      <c r="A592" s="37"/>
      <c r="K592" s="37"/>
    </row>
    <row r="593" spans="1:11" ht="12" customHeight="1" x14ac:dyDescent="0.15">
      <c r="A593" s="37"/>
      <c r="K593" s="37"/>
    </row>
    <row r="594" spans="1:11" ht="12" customHeight="1" x14ac:dyDescent="0.15">
      <c r="A594" s="37"/>
      <c r="K594" s="37"/>
    </row>
    <row r="595" spans="1:11" ht="12" customHeight="1" x14ac:dyDescent="0.15">
      <c r="A595" s="37"/>
      <c r="K595" s="37"/>
    </row>
    <row r="596" spans="1:11" ht="12" customHeight="1" x14ac:dyDescent="0.15">
      <c r="A596" s="37"/>
      <c r="K596" s="37"/>
    </row>
    <row r="597" spans="1:11" ht="12" customHeight="1" x14ac:dyDescent="0.15">
      <c r="A597" s="37"/>
      <c r="K597" s="37"/>
    </row>
    <row r="598" spans="1:11" ht="12" customHeight="1" x14ac:dyDescent="0.15">
      <c r="A598" s="37"/>
      <c r="K598" s="37"/>
    </row>
    <row r="599" spans="1:11" ht="12" customHeight="1" x14ac:dyDescent="0.15">
      <c r="A599" s="37"/>
      <c r="K599" s="37"/>
    </row>
    <row r="600" spans="1:11" ht="12" customHeight="1" x14ac:dyDescent="0.15">
      <c r="A600" s="37"/>
      <c r="K600" s="37"/>
    </row>
    <row r="601" spans="1:11" ht="12" customHeight="1" x14ac:dyDescent="0.15">
      <c r="A601" s="37"/>
      <c r="K601" s="37"/>
    </row>
    <row r="602" spans="1:11" ht="12" customHeight="1" x14ac:dyDescent="0.15">
      <c r="A602" s="37"/>
      <c r="K602" s="37"/>
    </row>
    <row r="603" spans="1:11" ht="12" customHeight="1" x14ac:dyDescent="0.15">
      <c r="A603" s="37"/>
      <c r="K603" s="37"/>
    </row>
    <row r="604" spans="1:11" ht="12" customHeight="1" x14ac:dyDescent="0.15">
      <c r="A604" s="37"/>
      <c r="K604" s="37"/>
    </row>
    <row r="605" spans="1:11" ht="12" customHeight="1" x14ac:dyDescent="0.15">
      <c r="A605" s="37"/>
      <c r="K605" s="37"/>
    </row>
    <row r="606" spans="1:11" ht="12" customHeight="1" x14ac:dyDescent="0.15">
      <c r="A606" s="37"/>
      <c r="K606" s="37"/>
    </row>
    <row r="607" spans="1:11" ht="12" customHeight="1" x14ac:dyDescent="0.15">
      <c r="A607" s="37"/>
      <c r="K607" s="37"/>
    </row>
    <row r="608" spans="1:11" ht="12" customHeight="1" x14ac:dyDescent="0.15">
      <c r="A608" s="37"/>
      <c r="K608" s="37"/>
    </row>
    <row r="609" spans="1:11" ht="12" customHeight="1" x14ac:dyDescent="0.15">
      <c r="A609" s="37"/>
      <c r="K609" s="37"/>
    </row>
    <row r="610" spans="1:11" ht="12" customHeight="1" x14ac:dyDescent="0.15">
      <c r="A610" s="37"/>
      <c r="K610" s="37"/>
    </row>
    <row r="611" spans="1:11" ht="12" customHeight="1" x14ac:dyDescent="0.15">
      <c r="A611" s="37"/>
      <c r="K611" s="37"/>
    </row>
    <row r="612" spans="1:11" ht="12" customHeight="1" x14ac:dyDescent="0.15">
      <c r="A612" s="37"/>
      <c r="K612" s="37"/>
    </row>
    <row r="613" spans="1:11" ht="12" customHeight="1" x14ac:dyDescent="0.15">
      <c r="A613" s="37"/>
      <c r="K613" s="37"/>
    </row>
    <row r="614" spans="1:11" ht="12" customHeight="1" x14ac:dyDescent="0.15">
      <c r="A614" s="37"/>
      <c r="K614" s="37"/>
    </row>
    <row r="615" spans="1:11" ht="12" customHeight="1" x14ac:dyDescent="0.15">
      <c r="A615" s="37"/>
      <c r="K615" s="37"/>
    </row>
    <row r="616" spans="1:11" ht="12" customHeight="1" x14ac:dyDescent="0.15">
      <c r="A616" s="37"/>
      <c r="K616" s="37"/>
    </row>
    <row r="617" spans="1:11" ht="12" customHeight="1" x14ac:dyDescent="0.15">
      <c r="A617" s="37"/>
      <c r="K617" s="37"/>
    </row>
    <row r="618" spans="1:11" ht="12" customHeight="1" x14ac:dyDescent="0.15">
      <c r="A618" s="37"/>
      <c r="K618" s="37"/>
    </row>
    <row r="619" spans="1:11" ht="12" customHeight="1" x14ac:dyDescent="0.15">
      <c r="A619" s="37"/>
      <c r="K619" s="37"/>
    </row>
    <row r="620" spans="1:11" ht="12" customHeight="1" x14ac:dyDescent="0.15">
      <c r="A620" s="37"/>
      <c r="K620" s="37"/>
    </row>
    <row r="621" spans="1:11" ht="12" customHeight="1" x14ac:dyDescent="0.15">
      <c r="A621" s="37"/>
      <c r="K621" s="37"/>
    </row>
    <row r="622" spans="1:11" ht="12" customHeight="1" x14ac:dyDescent="0.15">
      <c r="A622" s="37"/>
      <c r="K622" s="37"/>
    </row>
    <row r="623" spans="1:11" ht="12" customHeight="1" x14ac:dyDescent="0.15">
      <c r="A623" s="37"/>
      <c r="K623" s="37"/>
    </row>
    <row r="624" spans="1:11" ht="12" customHeight="1" x14ac:dyDescent="0.15">
      <c r="A624" s="37"/>
      <c r="K624" s="37"/>
    </row>
    <row r="625" spans="1:11" ht="12" customHeight="1" x14ac:dyDescent="0.15">
      <c r="A625" s="37"/>
      <c r="K625" s="37"/>
    </row>
    <row r="626" spans="1:11" ht="12" customHeight="1" x14ac:dyDescent="0.15">
      <c r="A626" s="37"/>
      <c r="K626" s="37"/>
    </row>
    <row r="627" spans="1:11" ht="12" customHeight="1" x14ac:dyDescent="0.15">
      <c r="A627" s="37"/>
      <c r="K627" s="37"/>
    </row>
    <row r="628" spans="1:11" ht="12" customHeight="1" x14ac:dyDescent="0.15">
      <c r="A628" s="37"/>
      <c r="K628" s="37"/>
    </row>
    <row r="629" spans="1:11" ht="12" customHeight="1" x14ac:dyDescent="0.15">
      <c r="A629" s="37"/>
      <c r="K629" s="37"/>
    </row>
    <row r="630" spans="1:11" ht="12" customHeight="1" x14ac:dyDescent="0.15">
      <c r="A630" s="37"/>
      <c r="K630" s="37"/>
    </row>
    <row r="631" spans="1:11" ht="12" customHeight="1" x14ac:dyDescent="0.15">
      <c r="A631" s="37"/>
      <c r="K631" s="37"/>
    </row>
    <row r="632" spans="1:11" ht="12" customHeight="1" x14ac:dyDescent="0.15">
      <c r="A632" s="37"/>
      <c r="K632" s="37"/>
    </row>
    <row r="633" spans="1:11" ht="12" customHeight="1" x14ac:dyDescent="0.15">
      <c r="A633" s="37"/>
      <c r="K633" s="37"/>
    </row>
    <row r="634" spans="1:11" ht="12" customHeight="1" x14ac:dyDescent="0.15">
      <c r="A634" s="37"/>
      <c r="K634" s="37"/>
    </row>
    <row r="635" spans="1:11" ht="12" customHeight="1" x14ac:dyDescent="0.15">
      <c r="A635" s="37"/>
      <c r="K635" s="37"/>
    </row>
    <row r="636" spans="1:11" ht="12" customHeight="1" x14ac:dyDescent="0.15">
      <c r="A636" s="37"/>
      <c r="K636" s="37"/>
    </row>
    <row r="637" spans="1:11" ht="12" customHeight="1" x14ac:dyDescent="0.15">
      <c r="A637" s="37"/>
      <c r="K637" s="37"/>
    </row>
    <row r="638" spans="1:11" ht="12" customHeight="1" x14ac:dyDescent="0.15">
      <c r="A638" s="37"/>
      <c r="K638" s="37"/>
    </row>
    <row r="639" spans="1:11" ht="12" customHeight="1" x14ac:dyDescent="0.15">
      <c r="A639" s="37"/>
      <c r="K639" s="37"/>
    </row>
    <row r="640" spans="1:11" ht="12" customHeight="1" x14ac:dyDescent="0.15">
      <c r="A640" s="37"/>
      <c r="K640" s="37"/>
    </row>
    <row r="641" spans="1:11" ht="12" customHeight="1" x14ac:dyDescent="0.15">
      <c r="A641" s="37"/>
      <c r="K641" s="37"/>
    </row>
    <row r="642" spans="1:11" ht="12" customHeight="1" x14ac:dyDescent="0.15">
      <c r="A642" s="37"/>
      <c r="K642" s="37"/>
    </row>
    <row r="643" spans="1:11" ht="12" customHeight="1" x14ac:dyDescent="0.15">
      <c r="A643" s="37"/>
      <c r="K643" s="37"/>
    </row>
    <row r="644" spans="1:11" ht="12" customHeight="1" x14ac:dyDescent="0.15">
      <c r="A644" s="37"/>
      <c r="K644" s="37"/>
    </row>
    <row r="645" spans="1:11" ht="12" customHeight="1" x14ac:dyDescent="0.15">
      <c r="A645" s="37"/>
      <c r="K645" s="37"/>
    </row>
    <row r="646" spans="1:11" ht="12" customHeight="1" x14ac:dyDescent="0.15">
      <c r="A646" s="37"/>
      <c r="K646" s="37"/>
    </row>
    <row r="647" spans="1:11" ht="12" customHeight="1" x14ac:dyDescent="0.15">
      <c r="A647" s="37"/>
      <c r="K647" s="37"/>
    </row>
    <row r="648" spans="1:11" ht="12" customHeight="1" x14ac:dyDescent="0.15">
      <c r="A648" s="37"/>
      <c r="K648" s="37"/>
    </row>
    <row r="649" spans="1:11" ht="12" customHeight="1" x14ac:dyDescent="0.15">
      <c r="A649" s="37"/>
      <c r="K649" s="37"/>
    </row>
    <row r="650" spans="1:11" ht="12" customHeight="1" x14ac:dyDescent="0.15">
      <c r="A650" s="37"/>
      <c r="K650" s="37"/>
    </row>
    <row r="651" spans="1:11" ht="12" customHeight="1" x14ac:dyDescent="0.15">
      <c r="A651" s="37"/>
      <c r="K651" s="37"/>
    </row>
    <row r="652" spans="1:11" ht="12" customHeight="1" x14ac:dyDescent="0.15">
      <c r="A652" s="37"/>
      <c r="K652" s="37"/>
    </row>
    <row r="653" spans="1:11" ht="12" customHeight="1" x14ac:dyDescent="0.15">
      <c r="A653" s="37"/>
      <c r="K653" s="37"/>
    </row>
    <row r="654" spans="1:11" ht="12" customHeight="1" x14ac:dyDescent="0.15">
      <c r="A654" s="37"/>
      <c r="K654" s="37"/>
    </row>
    <row r="655" spans="1:11" ht="12" customHeight="1" x14ac:dyDescent="0.15">
      <c r="A655" s="37"/>
      <c r="K655" s="37"/>
    </row>
    <row r="656" spans="1:11" ht="12" customHeight="1" x14ac:dyDescent="0.15">
      <c r="A656" s="37"/>
      <c r="K656" s="37"/>
    </row>
    <row r="657" spans="1:11" ht="12" customHeight="1" x14ac:dyDescent="0.15">
      <c r="A657" s="37"/>
      <c r="K657" s="37"/>
    </row>
    <row r="658" spans="1:11" ht="12" customHeight="1" x14ac:dyDescent="0.15">
      <c r="A658" s="37"/>
      <c r="K658" s="37"/>
    </row>
    <row r="659" spans="1:11" ht="12" customHeight="1" x14ac:dyDescent="0.15">
      <c r="A659" s="37"/>
      <c r="K659" s="37"/>
    </row>
    <row r="660" spans="1:11" ht="12" customHeight="1" x14ac:dyDescent="0.15">
      <c r="A660" s="37"/>
      <c r="K660" s="37"/>
    </row>
    <row r="661" spans="1:11" ht="12" customHeight="1" x14ac:dyDescent="0.15">
      <c r="A661" s="37"/>
      <c r="K661" s="37"/>
    </row>
    <row r="662" spans="1:11" ht="12" customHeight="1" x14ac:dyDescent="0.15">
      <c r="A662" s="37"/>
      <c r="K662" s="37"/>
    </row>
    <row r="663" spans="1:11" ht="12" customHeight="1" x14ac:dyDescent="0.15">
      <c r="A663" s="37"/>
      <c r="K663" s="37"/>
    </row>
    <row r="664" spans="1:11" ht="12" customHeight="1" x14ac:dyDescent="0.15">
      <c r="A664" s="37"/>
      <c r="K664" s="37"/>
    </row>
    <row r="665" spans="1:11" ht="12" customHeight="1" x14ac:dyDescent="0.15">
      <c r="A665" s="37"/>
      <c r="K665" s="37"/>
    </row>
    <row r="666" spans="1:11" ht="12" customHeight="1" x14ac:dyDescent="0.15">
      <c r="A666" s="37"/>
      <c r="K666" s="37"/>
    </row>
    <row r="667" spans="1:11" ht="12" customHeight="1" x14ac:dyDescent="0.15">
      <c r="A667" s="37"/>
      <c r="K667" s="37"/>
    </row>
    <row r="668" spans="1:11" ht="12" customHeight="1" x14ac:dyDescent="0.15">
      <c r="A668" s="37"/>
      <c r="K668" s="37"/>
    </row>
    <row r="669" spans="1:11" ht="12" customHeight="1" x14ac:dyDescent="0.15">
      <c r="A669" s="37"/>
      <c r="K669" s="37"/>
    </row>
    <row r="670" spans="1:11" ht="12" customHeight="1" x14ac:dyDescent="0.15">
      <c r="A670" s="37"/>
      <c r="K670" s="37"/>
    </row>
    <row r="671" spans="1:11" ht="12" customHeight="1" x14ac:dyDescent="0.15">
      <c r="A671" s="37"/>
      <c r="K671" s="37"/>
    </row>
    <row r="672" spans="1:11" ht="12" customHeight="1" x14ac:dyDescent="0.15">
      <c r="A672" s="37"/>
      <c r="K672" s="37"/>
    </row>
    <row r="673" spans="1:11" ht="12" customHeight="1" x14ac:dyDescent="0.15">
      <c r="A673" s="37"/>
      <c r="K673" s="37"/>
    </row>
    <row r="674" spans="1:11" ht="12" customHeight="1" x14ac:dyDescent="0.15">
      <c r="A674" s="37"/>
      <c r="K674" s="37"/>
    </row>
    <row r="675" spans="1:11" ht="12" customHeight="1" x14ac:dyDescent="0.15">
      <c r="A675" s="37"/>
      <c r="K675" s="37"/>
    </row>
    <row r="676" spans="1:11" ht="12" customHeight="1" x14ac:dyDescent="0.15">
      <c r="A676" s="37"/>
      <c r="K676" s="37"/>
    </row>
    <row r="677" spans="1:11" ht="12" customHeight="1" x14ac:dyDescent="0.15">
      <c r="A677" s="37"/>
      <c r="K677" s="37"/>
    </row>
    <row r="678" spans="1:11" ht="12" customHeight="1" x14ac:dyDescent="0.15">
      <c r="A678" s="37"/>
      <c r="K678" s="37"/>
    </row>
    <row r="679" spans="1:11" ht="12" customHeight="1" x14ac:dyDescent="0.15">
      <c r="A679" s="37"/>
      <c r="K679" s="37"/>
    </row>
    <row r="680" spans="1:11" ht="12" customHeight="1" x14ac:dyDescent="0.15">
      <c r="A680" s="37"/>
      <c r="K680" s="37"/>
    </row>
    <row r="681" spans="1:11" ht="12" customHeight="1" x14ac:dyDescent="0.15">
      <c r="A681" s="37"/>
      <c r="K681" s="37"/>
    </row>
    <row r="682" spans="1:11" ht="12" customHeight="1" x14ac:dyDescent="0.15">
      <c r="A682" s="37"/>
      <c r="K682" s="37"/>
    </row>
    <row r="683" spans="1:11" ht="12" customHeight="1" x14ac:dyDescent="0.15">
      <c r="A683" s="37"/>
      <c r="K683" s="37"/>
    </row>
    <row r="684" spans="1:11" ht="12" customHeight="1" x14ac:dyDescent="0.15">
      <c r="A684" s="37"/>
      <c r="K684" s="37"/>
    </row>
    <row r="685" spans="1:11" ht="12" customHeight="1" x14ac:dyDescent="0.15">
      <c r="A685" s="37"/>
      <c r="K685" s="37"/>
    </row>
    <row r="686" spans="1:11" ht="12" customHeight="1" x14ac:dyDescent="0.15">
      <c r="A686" s="37"/>
      <c r="K686" s="37"/>
    </row>
    <row r="687" spans="1:11" ht="12" customHeight="1" x14ac:dyDescent="0.15">
      <c r="A687" s="37"/>
      <c r="K687" s="37"/>
    </row>
    <row r="688" spans="1:11" ht="12" customHeight="1" x14ac:dyDescent="0.15">
      <c r="A688" s="37"/>
      <c r="K688" s="37"/>
    </row>
    <row r="689" spans="1:11" ht="12" customHeight="1" x14ac:dyDescent="0.15">
      <c r="A689" s="37"/>
      <c r="K689" s="37"/>
    </row>
    <row r="690" spans="1:11" ht="12" customHeight="1" x14ac:dyDescent="0.15">
      <c r="A690" s="37"/>
      <c r="K690" s="37"/>
    </row>
    <row r="691" spans="1:11" ht="12" customHeight="1" x14ac:dyDescent="0.15">
      <c r="A691" s="37"/>
      <c r="K691" s="37"/>
    </row>
    <row r="692" spans="1:11" ht="12" customHeight="1" x14ac:dyDescent="0.15">
      <c r="A692" s="37"/>
      <c r="K692" s="37"/>
    </row>
    <row r="693" spans="1:11" ht="12" customHeight="1" x14ac:dyDescent="0.15">
      <c r="A693" s="37"/>
      <c r="K693" s="37"/>
    </row>
    <row r="694" spans="1:11" ht="12" customHeight="1" x14ac:dyDescent="0.15">
      <c r="A694" s="37"/>
      <c r="K694" s="37"/>
    </row>
    <row r="695" spans="1:11" ht="12" customHeight="1" x14ac:dyDescent="0.15">
      <c r="A695" s="37"/>
      <c r="K695" s="37"/>
    </row>
    <row r="696" spans="1:11" ht="12" customHeight="1" x14ac:dyDescent="0.15">
      <c r="A696" s="37"/>
      <c r="K696" s="37"/>
    </row>
    <row r="697" spans="1:11" ht="12" customHeight="1" x14ac:dyDescent="0.15">
      <c r="A697" s="37"/>
      <c r="K697" s="37"/>
    </row>
    <row r="698" spans="1:11" ht="12" customHeight="1" x14ac:dyDescent="0.15">
      <c r="A698" s="37"/>
      <c r="K698" s="37"/>
    </row>
    <row r="699" spans="1:11" ht="12" customHeight="1" x14ac:dyDescent="0.15">
      <c r="A699" s="37"/>
      <c r="K699" s="37"/>
    </row>
    <row r="700" spans="1:11" ht="12" customHeight="1" x14ac:dyDescent="0.15">
      <c r="A700" s="37"/>
      <c r="K700" s="37"/>
    </row>
    <row r="701" spans="1:11" ht="12" customHeight="1" x14ac:dyDescent="0.15">
      <c r="A701" s="37"/>
      <c r="K701" s="37"/>
    </row>
    <row r="702" spans="1:11" ht="12" customHeight="1" x14ac:dyDescent="0.15">
      <c r="A702" s="37"/>
      <c r="K702" s="37"/>
    </row>
    <row r="703" spans="1:11" ht="12" customHeight="1" x14ac:dyDescent="0.15">
      <c r="A703" s="37"/>
      <c r="K703" s="37"/>
    </row>
    <row r="704" spans="1:11" ht="12" customHeight="1" x14ac:dyDescent="0.15">
      <c r="A704" s="37"/>
      <c r="K704" s="37"/>
    </row>
    <row r="705" spans="1:11" ht="12" customHeight="1" x14ac:dyDescent="0.15">
      <c r="A705" s="37"/>
      <c r="K705" s="37"/>
    </row>
    <row r="706" spans="1:11" ht="12" customHeight="1" x14ac:dyDescent="0.15">
      <c r="A706" s="37"/>
      <c r="K706" s="37"/>
    </row>
    <row r="707" spans="1:11" ht="12" customHeight="1" x14ac:dyDescent="0.15">
      <c r="A707" s="37"/>
      <c r="K707" s="37"/>
    </row>
    <row r="708" spans="1:11" ht="12" customHeight="1" x14ac:dyDescent="0.15">
      <c r="A708" s="37"/>
      <c r="K708" s="37"/>
    </row>
    <row r="709" spans="1:11" ht="12" customHeight="1" x14ac:dyDescent="0.15">
      <c r="A709" s="37"/>
      <c r="K709" s="37"/>
    </row>
    <row r="710" spans="1:11" ht="12" customHeight="1" x14ac:dyDescent="0.15">
      <c r="A710" s="37"/>
      <c r="K710" s="37"/>
    </row>
    <row r="711" spans="1:11" ht="12" customHeight="1" x14ac:dyDescent="0.15">
      <c r="A711" s="37"/>
      <c r="K711" s="37"/>
    </row>
    <row r="712" spans="1:11" ht="12" customHeight="1" x14ac:dyDescent="0.15">
      <c r="A712" s="37"/>
      <c r="K712" s="37"/>
    </row>
    <row r="713" spans="1:11" ht="12" customHeight="1" x14ac:dyDescent="0.15">
      <c r="A713" s="37"/>
      <c r="K713" s="37"/>
    </row>
    <row r="714" spans="1:11" ht="12" customHeight="1" x14ac:dyDescent="0.15">
      <c r="A714" s="37"/>
      <c r="K714" s="37"/>
    </row>
    <row r="715" spans="1:11" ht="12" customHeight="1" x14ac:dyDescent="0.15">
      <c r="A715" s="37"/>
      <c r="K715" s="37"/>
    </row>
    <row r="716" spans="1:11" ht="12" customHeight="1" x14ac:dyDescent="0.15">
      <c r="A716" s="37"/>
      <c r="K716" s="37"/>
    </row>
    <row r="717" spans="1:11" ht="12" customHeight="1" x14ac:dyDescent="0.15">
      <c r="A717" s="37"/>
      <c r="K717" s="37"/>
    </row>
    <row r="718" spans="1:11" ht="12" customHeight="1" x14ac:dyDescent="0.15">
      <c r="A718" s="37"/>
      <c r="K718" s="37"/>
    </row>
    <row r="719" spans="1:11" ht="12" customHeight="1" x14ac:dyDescent="0.15">
      <c r="A719" s="37"/>
      <c r="K719" s="37"/>
    </row>
    <row r="720" spans="1:11" ht="12" customHeight="1" x14ac:dyDescent="0.15">
      <c r="A720" s="37"/>
      <c r="K720" s="37"/>
    </row>
    <row r="721" spans="1:11" ht="12" customHeight="1" x14ac:dyDescent="0.15">
      <c r="A721" s="37"/>
      <c r="K721" s="37"/>
    </row>
    <row r="722" spans="1:11" ht="12" customHeight="1" x14ac:dyDescent="0.15">
      <c r="A722" s="37"/>
      <c r="K722" s="37"/>
    </row>
    <row r="723" spans="1:11" ht="12" customHeight="1" x14ac:dyDescent="0.15">
      <c r="A723" s="37"/>
      <c r="K723" s="37"/>
    </row>
    <row r="724" spans="1:11" ht="12" customHeight="1" x14ac:dyDescent="0.15">
      <c r="A724" s="37"/>
      <c r="K724" s="37"/>
    </row>
    <row r="725" spans="1:11" ht="12" customHeight="1" x14ac:dyDescent="0.15">
      <c r="A725" s="37"/>
      <c r="K725" s="37"/>
    </row>
    <row r="726" spans="1:11" ht="12" customHeight="1" x14ac:dyDescent="0.15">
      <c r="A726" s="37"/>
      <c r="K726" s="37"/>
    </row>
    <row r="727" spans="1:11" ht="12" customHeight="1" x14ac:dyDescent="0.15">
      <c r="A727" s="37"/>
      <c r="K727" s="37"/>
    </row>
    <row r="728" spans="1:11" ht="12" customHeight="1" x14ac:dyDescent="0.15">
      <c r="A728" s="37"/>
      <c r="K728" s="37"/>
    </row>
    <row r="729" spans="1:11" ht="12" customHeight="1" x14ac:dyDescent="0.15">
      <c r="A729" s="37"/>
      <c r="K729" s="37"/>
    </row>
    <row r="730" spans="1:11" ht="12" customHeight="1" x14ac:dyDescent="0.15">
      <c r="A730" s="37"/>
      <c r="K730" s="37"/>
    </row>
    <row r="731" spans="1:11" ht="12" customHeight="1" x14ac:dyDescent="0.15">
      <c r="A731" s="37"/>
      <c r="K731" s="37"/>
    </row>
    <row r="732" spans="1:11" ht="12" customHeight="1" x14ac:dyDescent="0.15">
      <c r="A732" s="37"/>
      <c r="K732" s="37"/>
    </row>
    <row r="733" spans="1:11" ht="12" customHeight="1" x14ac:dyDescent="0.15">
      <c r="A733" s="37"/>
      <c r="K733" s="37"/>
    </row>
    <row r="734" spans="1:11" ht="12" customHeight="1" x14ac:dyDescent="0.15">
      <c r="A734" s="37"/>
      <c r="K734" s="37"/>
    </row>
    <row r="735" spans="1:11" ht="12" customHeight="1" x14ac:dyDescent="0.15">
      <c r="A735" s="37"/>
      <c r="K735" s="37"/>
    </row>
    <row r="736" spans="1:11" ht="12" customHeight="1" x14ac:dyDescent="0.15">
      <c r="A736" s="37"/>
      <c r="K736" s="37"/>
    </row>
    <row r="737" spans="1:11" ht="12" customHeight="1" x14ac:dyDescent="0.15">
      <c r="A737" s="37"/>
      <c r="K737" s="37"/>
    </row>
    <row r="738" spans="1:11" ht="12" customHeight="1" x14ac:dyDescent="0.15">
      <c r="A738" s="37"/>
      <c r="K738" s="37"/>
    </row>
    <row r="739" spans="1:11" ht="12" customHeight="1" x14ac:dyDescent="0.15">
      <c r="A739" s="37"/>
      <c r="K739" s="37"/>
    </row>
    <row r="740" spans="1:11" ht="12" customHeight="1" x14ac:dyDescent="0.15">
      <c r="A740" s="37"/>
      <c r="K740" s="37"/>
    </row>
    <row r="741" spans="1:11" ht="12" customHeight="1" x14ac:dyDescent="0.15">
      <c r="A741" s="37"/>
      <c r="K741" s="37"/>
    </row>
    <row r="742" spans="1:11" ht="12" customHeight="1" x14ac:dyDescent="0.15">
      <c r="A742" s="37"/>
      <c r="K742" s="37"/>
    </row>
    <row r="743" spans="1:11" ht="12" customHeight="1" x14ac:dyDescent="0.15">
      <c r="A743" s="37"/>
      <c r="K743" s="37"/>
    </row>
    <row r="744" spans="1:11" ht="12" customHeight="1" x14ac:dyDescent="0.15">
      <c r="A744" s="37"/>
      <c r="K744" s="37"/>
    </row>
    <row r="745" spans="1:11" ht="12" customHeight="1" x14ac:dyDescent="0.15">
      <c r="A745" s="37"/>
      <c r="K745" s="37"/>
    </row>
    <row r="746" spans="1:11" ht="12" customHeight="1" x14ac:dyDescent="0.15">
      <c r="A746" s="37"/>
      <c r="K746" s="37"/>
    </row>
    <row r="747" spans="1:11" ht="12" customHeight="1" x14ac:dyDescent="0.15">
      <c r="A747" s="37"/>
      <c r="K747" s="37"/>
    </row>
    <row r="748" spans="1:11" ht="12" customHeight="1" x14ac:dyDescent="0.15">
      <c r="A748" s="37"/>
      <c r="K748" s="37"/>
    </row>
    <row r="749" spans="1:11" ht="12" customHeight="1" x14ac:dyDescent="0.15">
      <c r="A749" s="37"/>
      <c r="K749" s="37"/>
    </row>
    <row r="750" spans="1:11" ht="12" customHeight="1" x14ac:dyDescent="0.15">
      <c r="A750" s="37"/>
      <c r="K750" s="37"/>
    </row>
    <row r="751" spans="1:11" ht="12" customHeight="1" x14ac:dyDescent="0.15">
      <c r="A751" s="37"/>
      <c r="K751" s="37"/>
    </row>
    <row r="752" spans="1:11" ht="12" customHeight="1" x14ac:dyDescent="0.15">
      <c r="A752" s="37"/>
      <c r="K752" s="37"/>
    </row>
    <row r="753" spans="1:11" ht="12" customHeight="1" x14ac:dyDescent="0.15">
      <c r="A753" s="37"/>
      <c r="K753" s="37"/>
    </row>
    <row r="754" spans="1:11" ht="12" customHeight="1" x14ac:dyDescent="0.15">
      <c r="A754" s="37"/>
      <c r="K754" s="37"/>
    </row>
    <row r="755" spans="1:11" ht="12" customHeight="1" x14ac:dyDescent="0.15">
      <c r="A755" s="37"/>
      <c r="K755" s="37"/>
    </row>
    <row r="756" spans="1:11" ht="12" customHeight="1" x14ac:dyDescent="0.15">
      <c r="A756" s="37"/>
      <c r="K756" s="37"/>
    </row>
    <row r="757" spans="1:11" ht="12" customHeight="1" x14ac:dyDescent="0.15">
      <c r="A757" s="37"/>
      <c r="K757" s="37"/>
    </row>
    <row r="758" spans="1:11" ht="12" customHeight="1" x14ac:dyDescent="0.15">
      <c r="A758" s="37"/>
      <c r="K758" s="37"/>
    </row>
    <row r="759" spans="1:11" ht="12" customHeight="1" x14ac:dyDescent="0.15">
      <c r="A759" s="37"/>
      <c r="K759" s="37"/>
    </row>
    <row r="760" spans="1:11" ht="12" customHeight="1" x14ac:dyDescent="0.15">
      <c r="A760" s="37"/>
      <c r="K760" s="37"/>
    </row>
    <row r="761" spans="1:11" ht="12" customHeight="1" x14ac:dyDescent="0.15">
      <c r="A761" s="37"/>
      <c r="K761" s="37"/>
    </row>
    <row r="762" spans="1:11" ht="12" customHeight="1" x14ac:dyDescent="0.15">
      <c r="A762" s="37"/>
      <c r="K762" s="37"/>
    </row>
    <row r="763" spans="1:11" ht="12" customHeight="1" x14ac:dyDescent="0.15">
      <c r="A763" s="37"/>
      <c r="K763" s="37"/>
    </row>
    <row r="764" spans="1:11" ht="12" customHeight="1" x14ac:dyDescent="0.15">
      <c r="A764" s="37"/>
      <c r="K764" s="37"/>
    </row>
    <row r="765" spans="1:11" ht="12" customHeight="1" x14ac:dyDescent="0.15">
      <c r="A765" s="37"/>
      <c r="K765" s="37"/>
    </row>
    <row r="766" spans="1:11" ht="12" customHeight="1" x14ac:dyDescent="0.15">
      <c r="A766" s="37"/>
      <c r="K766" s="37"/>
    </row>
    <row r="767" spans="1:11" ht="12" customHeight="1" x14ac:dyDescent="0.15">
      <c r="A767" s="37"/>
      <c r="K767" s="37"/>
    </row>
    <row r="768" spans="1:11" ht="12" customHeight="1" x14ac:dyDescent="0.15">
      <c r="A768" s="37"/>
      <c r="K768" s="37"/>
    </row>
    <row r="769" spans="1:11" ht="12" customHeight="1" x14ac:dyDescent="0.15">
      <c r="A769" s="37"/>
      <c r="K769" s="37"/>
    </row>
    <row r="770" spans="1:11" ht="12" customHeight="1" x14ac:dyDescent="0.15">
      <c r="A770" s="37"/>
      <c r="K770" s="37"/>
    </row>
    <row r="771" spans="1:11" ht="12" customHeight="1" x14ac:dyDescent="0.15">
      <c r="A771" s="37"/>
      <c r="K771" s="37"/>
    </row>
    <row r="772" spans="1:11" ht="12" customHeight="1" x14ac:dyDescent="0.15">
      <c r="A772" s="37"/>
      <c r="K772" s="37"/>
    </row>
    <row r="773" spans="1:11" ht="12" customHeight="1" x14ac:dyDescent="0.15">
      <c r="A773" s="37"/>
      <c r="K773" s="37"/>
    </row>
    <row r="774" spans="1:11" ht="12" customHeight="1" x14ac:dyDescent="0.15">
      <c r="A774" s="37"/>
      <c r="K774" s="37"/>
    </row>
    <row r="775" spans="1:11" ht="12" customHeight="1" x14ac:dyDescent="0.15">
      <c r="A775" s="37"/>
      <c r="K775" s="37"/>
    </row>
    <row r="776" spans="1:11" ht="12" customHeight="1" x14ac:dyDescent="0.15">
      <c r="A776" s="37"/>
      <c r="K776" s="37"/>
    </row>
    <row r="777" spans="1:11" ht="12" customHeight="1" x14ac:dyDescent="0.15">
      <c r="A777" s="37"/>
      <c r="K777" s="37"/>
    </row>
    <row r="778" spans="1:11" ht="12" customHeight="1" x14ac:dyDescent="0.15">
      <c r="A778" s="37"/>
      <c r="K778" s="37"/>
    </row>
    <row r="779" spans="1:11" ht="12" customHeight="1" x14ac:dyDescent="0.15">
      <c r="A779" s="37"/>
      <c r="K779" s="37"/>
    </row>
    <row r="780" spans="1:11" ht="12" customHeight="1" x14ac:dyDescent="0.15">
      <c r="A780" s="37"/>
      <c r="K780" s="37"/>
    </row>
    <row r="781" spans="1:11" ht="12" customHeight="1" x14ac:dyDescent="0.15">
      <c r="A781" s="37"/>
      <c r="K781" s="37"/>
    </row>
    <row r="782" spans="1:11" ht="12" customHeight="1" x14ac:dyDescent="0.15">
      <c r="A782" s="37"/>
      <c r="K782" s="37"/>
    </row>
    <row r="783" spans="1:11" ht="12" customHeight="1" x14ac:dyDescent="0.15">
      <c r="A783" s="37"/>
      <c r="K783" s="37"/>
    </row>
    <row r="784" spans="1:11" ht="12" customHeight="1" x14ac:dyDescent="0.15">
      <c r="A784" s="37"/>
      <c r="K784" s="37"/>
    </row>
    <row r="785" spans="1:11" ht="12" customHeight="1" x14ac:dyDescent="0.15">
      <c r="A785" s="37"/>
      <c r="K785" s="37"/>
    </row>
    <row r="786" spans="1:11" ht="12" customHeight="1" x14ac:dyDescent="0.15">
      <c r="A786" s="37"/>
      <c r="K786" s="37"/>
    </row>
    <row r="787" spans="1:11" ht="12" customHeight="1" x14ac:dyDescent="0.15">
      <c r="A787" s="37"/>
      <c r="K787" s="37"/>
    </row>
    <row r="788" spans="1:11" ht="12" customHeight="1" x14ac:dyDescent="0.15">
      <c r="A788" s="37"/>
      <c r="K788" s="37"/>
    </row>
    <row r="789" spans="1:11" ht="12" customHeight="1" x14ac:dyDescent="0.15">
      <c r="A789" s="37"/>
      <c r="K789" s="37"/>
    </row>
    <row r="790" spans="1:11" ht="12" customHeight="1" x14ac:dyDescent="0.15">
      <c r="A790" s="37"/>
      <c r="K790" s="37"/>
    </row>
    <row r="791" spans="1:11" ht="12" customHeight="1" x14ac:dyDescent="0.15">
      <c r="A791" s="37"/>
      <c r="K791" s="37"/>
    </row>
    <row r="792" spans="1:11" ht="12" customHeight="1" x14ac:dyDescent="0.15">
      <c r="A792" s="37"/>
      <c r="K792" s="37"/>
    </row>
    <row r="793" spans="1:11" ht="12" customHeight="1" x14ac:dyDescent="0.15">
      <c r="A793" s="37"/>
      <c r="K793" s="37"/>
    </row>
    <row r="794" spans="1:11" ht="12" customHeight="1" x14ac:dyDescent="0.15">
      <c r="A794" s="37"/>
      <c r="K794" s="37"/>
    </row>
    <row r="795" spans="1:11" ht="12" customHeight="1" x14ac:dyDescent="0.15">
      <c r="A795" s="37"/>
      <c r="K795" s="37"/>
    </row>
    <row r="796" spans="1:11" ht="12" customHeight="1" x14ac:dyDescent="0.15">
      <c r="A796" s="37"/>
      <c r="K796" s="37"/>
    </row>
    <row r="797" spans="1:11" ht="12" customHeight="1" x14ac:dyDescent="0.15">
      <c r="A797" s="37"/>
      <c r="K797" s="37"/>
    </row>
    <row r="798" spans="1:11" ht="12" customHeight="1" x14ac:dyDescent="0.15">
      <c r="A798" s="37"/>
      <c r="K798" s="37"/>
    </row>
    <row r="799" spans="1:11" ht="12" customHeight="1" x14ac:dyDescent="0.15">
      <c r="A799" s="37"/>
      <c r="K799" s="37"/>
    </row>
    <row r="800" spans="1:11" ht="12" customHeight="1" x14ac:dyDescent="0.15">
      <c r="A800" s="37"/>
      <c r="K800" s="37"/>
    </row>
    <row r="801" spans="1:11" ht="12" customHeight="1" x14ac:dyDescent="0.15">
      <c r="A801" s="37"/>
      <c r="K801" s="37"/>
    </row>
    <row r="802" spans="1:11" ht="12" customHeight="1" x14ac:dyDescent="0.15">
      <c r="A802" s="37"/>
      <c r="K802" s="37"/>
    </row>
    <row r="803" spans="1:11" ht="12" customHeight="1" x14ac:dyDescent="0.15">
      <c r="A803" s="37"/>
      <c r="K803" s="37"/>
    </row>
    <row r="804" spans="1:11" ht="12" customHeight="1" x14ac:dyDescent="0.15">
      <c r="A804" s="37"/>
      <c r="K804" s="37"/>
    </row>
    <row r="805" spans="1:11" ht="12" customHeight="1" x14ac:dyDescent="0.15">
      <c r="A805" s="37"/>
      <c r="K805" s="37"/>
    </row>
    <row r="806" spans="1:11" ht="12" customHeight="1" x14ac:dyDescent="0.15">
      <c r="A806" s="37"/>
      <c r="K806" s="37"/>
    </row>
    <row r="807" spans="1:11" ht="12" customHeight="1" x14ac:dyDescent="0.15">
      <c r="A807" s="37"/>
      <c r="K807" s="37"/>
    </row>
    <row r="808" spans="1:11" ht="12" customHeight="1" x14ac:dyDescent="0.15">
      <c r="A808" s="37"/>
      <c r="K808" s="37"/>
    </row>
    <row r="809" spans="1:11" ht="12" customHeight="1" x14ac:dyDescent="0.15">
      <c r="A809" s="37"/>
      <c r="K809" s="37"/>
    </row>
    <row r="810" spans="1:11" ht="12" customHeight="1" x14ac:dyDescent="0.15">
      <c r="A810" s="37"/>
      <c r="K810" s="37"/>
    </row>
    <row r="811" spans="1:11" ht="12" customHeight="1" x14ac:dyDescent="0.15">
      <c r="A811" s="37"/>
      <c r="K811" s="37"/>
    </row>
    <row r="812" spans="1:11" ht="12" customHeight="1" x14ac:dyDescent="0.15">
      <c r="A812" s="37"/>
      <c r="K812" s="37"/>
    </row>
    <row r="813" spans="1:11" ht="12" customHeight="1" x14ac:dyDescent="0.15">
      <c r="A813" s="37"/>
      <c r="K813" s="37"/>
    </row>
    <row r="814" spans="1:11" ht="12" customHeight="1" x14ac:dyDescent="0.15">
      <c r="A814" s="37"/>
      <c r="K814" s="37"/>
    </row>
    <row r="815" spans="1:11" ht="12" customHeight="1" x14ac:dyDescent="0.15">
      <c r="A815" s="37"/>
      <c r="K815" s="37"/>
    </row>
    <row r="816" spans="1:11" ht="12" customHeight="1" x14ac:dyDescent="0.15">
      <c r="A816" s="37"/>
      <c r="K816" s="37"/>
    </row>
    <row r="817" spans="1:11" ht="12" customHeight="1" x14ac:dyDescent="0.15">
      <c r="A817" s="37"/>
      <c r="K817" s="37"/>
    </row>
    <row r="818" spans="1:11" ht="12" customHeight="1" x14ac:dyDescent="0.15">
      <c r="A818" s="37"/>
      <c r="K818" s="37"/>
    </row>
    <row r="819" spans="1:11" ht="12" customHeight="1" x14ac:dyDescent="0.15">
      <c r="A819" s="37"/>
      <c r="K819" s="37"/>
    </row>
    <row r="820" spans="1:11" ht="12" customHeight="1" x14ac:dyDescent="0.15">
      <c r="A820" s="37"/>
      <c r="K820" s="37"/>
    </row>
    <row r="821" spans="1:11" ht="12" customHeight="1" x14ac:dyDescent="0.15">
      <c r="A821" s="37"/>
      <c r="K821" s="37"/>
    </row>
    <row r="822" spans="1:11" ht="12" customHeight="1" x14ac:dyDescent="0.15">
      <c r="A822" s="37"/>
      <c r="K822" s="37"/>
    </row>
    <row r="823" spans="1:11" ht="12" customHeight="1" x14ac:dyDescent="0.15">
      <c r="A823" s="37"/>
      <c r="K823" s="37"/>
    </row>
    <row r="824" spans="1:11" ht="12" customHeight="1" x14ac:dyDescent="0.15">
      <c r="A824" s="37"/>
      <c r="K824" s="37"/>
    </row>
    <row r="825" spans="1:11" ht="12" customHeight="1" x14ac:dyDescent="0.15">
      <c r="A825" s="37"/>
      <c r="K825" s="37"/>
    </row>
    <row r="826" spans="1:11" ht="12" customHeight="1" x14ac:dyDescent="0.15">
      <c r="A826" s="37"/>
      <c r="K826" s="37"/>
    </row>
    <row r="827" spans="1:11" ht="12" customHeight="1" x14ac:dyDescent="0.15">
      <c r="A827" s="37"/>
      <c r="K827" s="37"/>
    </row>
    <row r="828" spans="1:11" ht="12" customHeight="1" x14ac:dyDescent="0.15">
      <c r="A828" s="37"/>
      <c r="K828" s="37"/>
    </row>
    <row r="829" spans="1:11" ht="12" customHeight="1" x14ac:dyDescent="0.15">
      <c r="A829" s="37"/>
      <c r="K829" s="37"/>
    </row>
    <row r="830" spans="1:11" ht="12" customHeight="1" x14ac:dyDescent="0.15">
      <c r="A830" s="37"/>
      <c r="K830" s="37"/>
    </row>
    <row r="831" spans="1:11" ht="12" customHeight="1" x14ac:dyDescent="0.15">
      <c r="A831" s="37"/>
      <c r="K831" s="37"/>
    </row>
    <row r="832" spans="1:11" ht="12" customHeight="1" x14ac:dyDescent="0.15">
      <c r="A832" s="37"/>
      <c r="K832" s="37"/>
    </row>
    <row r="833" spans="1:11" ht="12" customHeight="1" x14ac:dyDescent="0.15">
      <c r="A833" s="37"/>
      <c r="K833" s="37"/>
    </row>
    <row r="834" spans="1:11" ht="12" customHeight="1" x14ac:dyDescent="0.15">
      <c r="A834" s="37"/>
      <c r="K834" s="37"/>
    </row>
    <row r="835" spans="1:11" ht="12" customHeight="1" x14ac:dyDescent="0.15">
      <c r="A835" s="37"/>
      <c r="K835" s="37"/>
    </row>
    <row r="836" spans="1:11" ht="12" customHeight="1" x14ac:dyDescent="0.15">
      <c r="A836" s="37"/>
      <c r="K836" s="37"/>
    </row>
    <row r="837" spans="1:11" ht="12" customHeight="1" x14ac:dyDescent="0.15">
      <c r="A837" s="37"/>
      <c r="K837" s="37"/>
    </row>
    <row r="838" spans="1:11" ht="12" customHeight="1" x14ac:dyDescent="0.15">
      <c r="A838" s="37"/>
      <c r="K838" s="37"/>
    </row>
    <row r="839" spans="1:11" ht="12" customHeight="1" x14ac:dyDescent="0.15">
      <c r="A839" s="37"/>
      <c r="K839" s="37"/>
    </row>
    <row r="840" spans="1:11" ht="12" customHeight="1" x14ac:dyDescent="0.15">
      <c r="A840" s="37"/>
      <c r="K840" s="37"/>
    </row>
    <row r="841" spans="1:11" ht="12" customHeight="1" x14ac:dyDescent="0.15">
      <c r="A841" s="37"/>
      <c r="K841" s="37"/>
    </row>
    <row r="842" spans="1:11" ht="12" customHeight="1" x14ac:dyDescent="0.15">
      <c r="A842" s="37"/>
      <c r="K842" s="37"/>
    </row>
    <row r="843" spans="1:11" ht="12" customHeight="1" x14ac:dyDescent="0.15">
      <c r="A843" s="37"/>
      <c r="K843" s="37"/>
    </row>
    <row r="844" spans="1:11" ht="12" customHeight="1" x14ac:dyDescent="0.15">
      <c r="A844" s="37"/>
      <c r="K844" s="37"/>
    </row>
    <row r="845" spans="1:11" ht="12" customHeight="1" x14ac:dyDescent="0.15">
      <c r="A845" s="37"/>
      <c r="K845" s="37"/>
    </row>
    <row r="846" spans="1:11" ht="12" customHeight="1" x14ac:dyDescent="0.15">
      <c r="A846" s="37"/>
      <c r="K846" s="37"/>
    </row>
    <row r="847" spans="1:11" ht="12" customHeight="1" x14ac:dyDescent="0.15">
      <c r="A847" s="37"/>
      <c r="K847" s="37"/>
    </row>
    <row r="848" spans="1:11" ht="12" customHeight="1" x14ac:dyDescent="0.15">
      <c r="A848" s="37"/>
      <c r="K848" s="37"/>
    </row>
    <row r="849" spans="1:11" ht="12" customHeight="1" x14ac:dyDescent="0.15">
      <c r="A849" s="37"/>
      <c r="K849" s="37"/>
    </row>
    <row r="850" spans="1:11" ht="12" customHeight="1" x14ac:dyDescent="0.15">
      <c r="A850" s="37"/>
      <c r="K850" s="37"/>
    </row>
    <row r="851" spans="1:11" ht="12" customHeight="1" x14ac:dyDescent="0.15">
      <c r="A851" s="37"/>
      <c r="K851" s="37"/>
    </row>
    <row r="852" spans="1:11" ht="12" customHeight="1" x14ac:dyDescent="0.15">
      <c r="A852" s="37"/>
      <c r="K852" s="37"/>
    </row>
    <row r="853" spans="1:11" ht="12" customHeight="1" x14ac:dyDescent="0.15">
      <c r="A853" s="37"/>
      <c r="K853" s="37"/>
    </row>
    <row r="854" spans="1:11" ht="12" customHeight="1" x14ac:dyDescent="0.15">
      <c r="A854" s="37"/>
      <c r="K854" s="37"/>
    </row>
    <row r="855" spans="1:11" ht="12" customHeight="1" x14ac:dyDescent="0.15">
      <c r="A855" s="37"/>
      <c r="K855" s="37"/>
    </row>
    <row r="856" spans="1:11" ht="12" customHeight="1" x14ac:dyDescent="0.15">
      <c r="A856" s="37"/>
      <c r="K856" s="37"/>
    </row>
    <row r="857" spans="1:11" ht="12" customHeight="1" x14ac:dyDescent="0.15">
      <c r="A857" s="37"/>
      <c r="K857" s="37"/>
    </row>
    <row r="858" spans="1:11" ht="12" customHeight="1" x14ac:dyDescent="0.15">
      <c r="A858" s="37"/>
      <c r="K858" s="37"/>
    </row>
    <row r="859" spans="1:11" ht="12" customHeight="1" x14ac:dyDescent="0.15">
      <c r="A859" s="37"/>
      <c r="K859" s="37"/>
    </row>
    <row r="860" spans="1:11" ht="12" customHeight="1" x14ac:dyDescent="0.15">
      <c r="A860" s="37"/>
      <c r="K860" s="37"/>
    </row>
    <row r="861" spans="1:11" ht="12" customHeight="1" x14ac:dyDescent="0.15">
      <c r="A861" s="37"/>
      <c r="K861" s="37"/>
    </row>
    <row r="862" spans="1:11" ht="12" customHeight="1" x14ac:dyDescent="0.15">
      <c r="A862" s="37"/>
      <c r="K862" s="37"/>
    </row>
    <row r="863" spans="1:11" ht="12" customHeight="1" x14ac:dyDescent="0.15">
      <c r="A863" s="37"/>
      <c r="K863" s="37"/>
    </row>
    <row r="864" spans="1:11" ht="12" customHeight="1" x14ac:dyDescent="0.15">
      <c r="A864" s="37"/>
      <c r="K864" s="37"/>
    </row>
    <row r="865" spans="1:11" ht="12" customHeight="1" x14ac:dyDescent="0.15">
      <c r="A865" s="37"/>
      <c r="K865" s="37"/>
    </row>
    <row r="866" spans="1:11" ht="12" customHeight="1" x14ac:dyDescent="0.15">
      <c r="A866" s="37"/>
      <c r="K866" s="37"/>
    </row>
    <row r="867" spans="1:11" ht="12" customHeight="1" x14ac:dyDescent="0.15">
      <c r="A867" s="37"/>
      <c r="K867" s="37"/>
    </row>
    <row r="868" spans="1:11" ht="12" customHeight="1" x14ac:dyDescent="0.15">
      <c r="A868" s="37"/>
      <c r="K868" s="37"/>
    </row>
    <row r="869" spans="1:11" ht="12" customHeight="1" x14ac:dyDescent="0.15">
      <c r="A869" s="37"/>
      <c r="K869" s="37"/>
    </row>
    <row r="870" spans="1:11" ht="12" customHeight="1" x14ac:dyDescent="0.15">
      <c r="A870" s="37"/>
      <c r="K870" s="37"/>
    </row>
    <row r="871" spans="1:11" ht="12" customHeight="1" x14ac:dyDescent="0.15">
      <c r="A871" s="37"/>
      <c r="K871" s="37"/>
    </row>
    <row r="872" spans="1:11" ht="12" customHeight="1" x14ac:dyDescent="0.15">
      <c r="A872" s="37"/>
      <c r="K872" s="37"/>
    </row>
    <row r="873" spans="1:11" ht="12" customHeight="1" x14ac:dyDescent="0.15">
      <c r="A873" s="37"/>
      <c r="K873" s="37"/>
    </row>
    <row r="874" spans="1:11" ht="12" customHeight="1" x14ac:dyDescent="0.15">
      <c r="A874" s="37"/>
      <c r="K874" s="37"/>
    </row>
    <row r="875" spans="1:11" ht="12" customHeight="1" x14ac:dyDescent="0.15">
      <c r="A875" s="37"/>
      <c r="K875" s="37"/>
    </row>
    <row r="876" spans="1:11" ht="12" customHeight="1" x14ac:dyDescent="0.15">
      <c r="A876" s="37"/>
      <c r="K876" s="37"/>
    </row>
    <row r="877" spans="1:11" ht="12" customHeight="1" x14ac:dyDescent="0.15">
      <c r="A877" s="37"/>
      <c r="K877" s="37"/>
    </row>
    <row r="878" spans="1:11" ht="12" customHeight="1" x14ac:dyDescent="0.15">
      <c r="A878" s="37"/>
      <c r="K878" s="37"/>
    </row>
    <row r="879" spans="1:11" ht="12" customHeight="1" x14ac:dyDescent="0.15">
      <c r="A879" s="37"/>
      <c r="K879" s="37"/>
    </row>
    <row r="880" spans="1:11" ht="12" customHeight="1" x14ac:dyDescent="0.15">
      <c r="A880" s="37"/>
      <c r="K880" s="37"/>
    </row>
    <row r="881" spans="1:11" ht="12" customHeight="1" x14ac:dyDescent="0.15">
      <c r="A881" s="37"/>
      <c r="K881" s="37"/>
    </row>
    <row r="882" spans="1:11" ht="12" customHeight="1" x14ac:dyDescent="0.15">
      <c r="A882" s="37"/>
      <c r="K882" s="37"/>
    </row>
    <row r="883" spans="1:11" ht="12" customHeight="1" x14ac:dyDescent="0.15">
      <c r="A883" s="37"/>
      <c r="K883" s="37"/>
    </row>
    <row r="884" spans="1:11" ht="12" customHeight="1" x14ac:dyDescent="0.15">
      <c r="A884" s="37"/>
      <c r="K884" s="37"/>
    </row>
    <row r="885" spans="1:11" ht="12" customHeight="1" x14ac:dyDescent="0.15">
      <c r="A885" s="37"/>
      <c r="K885" s="37"/>
    </row>
    <row r="886" spans="1:11" ht="12" customHeight="1" x14ac:dyDescent="0.15">
      <c r="A886" s="37"/>
      <c r="K886" s="37"/>
    </row>
    <row r="887" spans="1:11" ht="12" customHeight="1" x14ac:dyDescent="0.15">
      <c r="A887" s="37"/>
      <c r="K887" s="37"/>
    </row>
    <row r="888" spans="1:11" ht="12" customHeight="1" x14ac:dyDescent="0.15">
      <c r="A888" s="37"/>
      <c r="K888" s="37"/>
    </row>
    <row r="889" spans="1:11" ht="12" customHeight="1" x14ac:dyDescent="0.15">
      <c r="A889" s="37"/>
      <c r="K889" s="37"/>
    </row>
    <row r="890" spans="1:11" ht="12" customHeight="1" x14ac:dyDescent="0.15">
      <c r="A890" s="37"/>
      <c r="K890" s="37"/>
    </row>
    <row r="891" spans="1:11" ht="12" customHeight="1" x14ac:dyDescent="0.15">
      <c r="A891" s="37"/>
      <c r="K891" s="37"/>
    </row>
    <row r="892" spans="1:11" ht="12" customHeight="1" x14ac:dyDescent="0.15">
      <c r="A892" s="37"/>
      <c r="K892" s="37"/>
    </row>
    <row r="893" spans="1:11" ht="12" customHeight="1" x14ac:dyDescent="0.15">
      <c r="A893" s="37"/>
      <c r="K893" s="37"/>
    </row>
    <row r="894" spans="1:11" ht="12" customHeight="1" x14ac:dyDescent="0.15">
      <c r="A894" s="37"/>
      <c r="K894" s="37"/>
    </row>
    <row r="895" spans="1:11" ht="12" customHeight="1" x14ac:dyDescent="0.15">
      <c r="A895" s="37"/>
      <c r="K895" s="37"/>
    </row>
    <row r="896" spans="1:11" ht="12" customHeight="1" x14ac:dyDescent="0.15">
      <c r="A896" s="37"/>
      <c r="K896" s="37"/>
    </row>
    <row r="897" spans="1:11" ht="12" customHeight="1" x14ac:dyDescent="0.15">
      <c r="A897" s="37"/>
      <c r="K897" s="37"/>
    </row>
    <row r="898" spans="1:11" ht="12" customHeight="1" x14ac:dyDescent="0.15">
      <c r="A898" s="37"/>
      <c r="K898" s="37"/>
    </row>
    <row r="899" spans="1:11" ht="12" customHeight="1" x14ac:dyDescent="0.15">
      <c r="A899" s="37"/>
      <c r="K899" s="37"/>
    </row>
    <row r="900" spans="1:11" ht="12" customHeight="1" x14ac:dyDescent="0.15">
      <c r="A900" s="37"/>
      <c r="K900" s="37"/>
    </row>
    <row r="901" spans="1:11" ht="12" customHeight="1" x14ac:dyDescent="0.15">
      <c r="A901" s="37"/>
      <c r="K901" s="37"/>
    </row>
    <row r="902" spans="1:11" ht="12" customHeight="1" x14ac:dyDescent="0.15">
      <c r="A902" s="37"/>
      <c r="K902" s="37"/>
    </row>
    <row r="903" spans="1:11" ht="12" customHeight="1" x14ac:dyDescent="0.15">
      <c r="A903" s="37"/>
      <c r="K903" s="37"/>
    </row>
    <row r="904" spans="1:11" ht="12" customHeight="1" x14ac:dyDescent="0.15">
      <c r="A904" s="37"/>
      <c r="K904" s="37"/>
    </row>
    <row r="905" spans="1:11" ht="12" customHeight="1" x14ac:dyDescent="0.15">
      <c r="A905" s="37"/>
      <c r="K905" s="37"/>
    </row>
    <row r="906" spans="1:11" ht="12" customHeight="1" x14ac:dyDescent="0.15">
      <c r="A906" s="37"/>
      <c r="K906" s="37"/>
    </row>
    <row r="907" spans="1:11" ht="12" customHeight="1" x14ac:dyDescent="0.15">
      <c r="A907" s="37"/>
      <c r="K907" s="37"/>
    </row>
    <row r="908" spans="1:11" ht="12" customHeight="1" x14ac:dyDescent="0.15">
      <c r="A908" s="37"/>
      <c r="K908" s="37"/>
    </row>
    <row r="909" spans="1:11" ht="12" customHeight="1" x14ac:dyDescent="0.15">
      <c r="A909" s="37"/>
      <c r="K909" s="37"/>
    </row>
    <row r="910" spans="1:11" ht="12" customHeight="1" x14ac:dyDescent="0.15">
      <c r="A910" s="37"/>
      <c r="K910" s="37"/>
    </row>
    <row r="911" spans="1:11" ht="12" customHeight="1" x14ac:dyDescent="0.15">
      <c r="A911" s="37"/>
      <c r="K911" s="37"/>
    </row>
    <row r="912" spans="1:11" ht="12" customHeight="1" x14ac:dyDescent="0.15">
      <c r="A912" s="37"/>
      <c r="K912" s="37"/>
    </row>
    <row r="913" spans="1:11" ht="12" customHeight="1" x14ac:dyDescent="0.15">
      <c r="A913" s="37"/>
      <c r="K913" s="37"/>
    </row>
    <row r="914" spans="1:11" ht="12" customHeight="1" x14ac:dyDescent="0.15">
      <c r="A914" s="37"/>
      <c r="K914" s="37"/>
    </row>
    <row r="915" spans="1:11" ht="12" customHeight="1" x14ac:dyDescent="0.15">
      <c r="A915" s="37"/>
      <c r="K915" s="37"/>
    </row>
    <row r="916" spans="1:11" ht="12" customHeight="1" x14ac:dyDescent="0.15">
      <c r="A916" s="37"/>
      <c r="K916" s="37"/>
    </row>
    <row r="917" spans="1:11" ht="12" customHeight="1" x14ac:dyDescent="0.15">
      <c r="A917" s="37"/>
      <c r="K917" s="37"/>
    </row>
    <row r="918" spans="1:11" ht="12" customHeight="1" x14ac:dyDescent="0.15">
      <c r="A918" s="37"/>
      <c r="K918" s="37"/>
    </row>
    <row r="919" spans="1:11" ht="12" customHeight="1" x14ac:dyDescent="0.15">
      <c r="A919" s="37"/>
      <c r="K919" s="37"/>
    </row>
    <row r="920" spans="1:11" ht="12" customHeight="1" x14ac:dyDescent="0.15">
      <c r="A920" s="37"/>
      <c r="K920" s="37"/>
    </row>
    <row r="921" spans="1:11" ht="12" customHeight="1" x14ac:dyDescent="0.15">
      <c r="A921" s="37"/>
      <c r="K921" s="37"/>
    </row>
    <row r="922" spans="1:11" ht="12" customHeight="1" x14ac:dyDescent="0.15">
      <c r="A922" s="37"/>
      <c r="K922" s="37"/>
    </row>
    <row r="923" spans="1:11" ht="12" customHeight="1" x14ac:dyDescent="0.15">
      <c r="A923" s="37"/>
      <c r="K923" s="37"/>
    </row>
    <row r="924" spans="1:11" ht="12" customHeight="1" x14ac:dyDescent="0.15">
      <c r="A924" s="37"/>
      <c r="K924" s="37"/>
    </row>
    <row r="925" spans="1:11" ht="12" customHeight="1" x14ac:dyDescent="0.15">
      <c r="A925" s="37"/>
      <c r="K925" s="37"/>
    </row>
    <row r="926" spans="1:11" ht="12" customHeight="1" x14ac:dyDescent="0.15">
      <c r="A926" s="37"/>
      <c r="K926" s="37"/>
    </row>
    <row r="927" spans="1:11" ht="12" customHeight="1" x14ac:dyDescent="0.15">
      <c r="A927" s="37"/>
      <c r="K927" s="37"/>
    </row>
    <row r="928" spans="1:11" ht="12" customHeight="1" x14ac:dyDescent="0.15">
      <c r="A928" s="37"/>
      <c r="K928" s="37"/>
    </row>
    <row r="929" spans="1:11" ht="12" customHeight="1" x14ac:dyDescent="0.15">
      <c r="A929" s="37"/>
      <c r="K929" s="37"/>
    </row>
    <row r="930" spans="1:11" ht="12" customHeight="1" x14ac:dyDescent="0.15">
      <c r="A930" s="37"/>
      <c r="K930" s="37"/>
    </row>
    <row r="931" spans="1:11" ht="12" customHeight="1" x14ac:dyDescent="0.15">
      <c r="A931" s="37"/>
      <c r="K931" s="37"/>
    </row>
    <row r="932" spans="1:11" ht="12" customHeight="1" x14ac:dyDescent="0.15">
      <c r="A932" s="37"/>
      <c r="K932" s="37"/>
    </row>
    <row r="933" spans="1:11" ht="12" customHeight="1" x14ac:dyDescent="0.15">
      <c r="A933" s="37"/>
      <c r="K933" s="37"/>
    </row>
    <row r="934" spans="1:11" ht="12" customHeight="1" x14ac:dyDescent="0.15">
      <c r="A934" s="37"/>
      <c r="K934" s="37"/>
    </row>
    <row r="935" spans="1:11" ht="12" customHeight="1" x14ac:dyDescent="0.15">
      <c r="A935" s="37"/>
      <c r="K935" s="37"/>
    </row>
    <row r="936" spans="1:11" ht="12" customHeight="1" x14ac:dyDescent="0.15">
      <c r="A936" s="37"/>
      <c r="K936" s="37"/>
    </row>
    <row r="937" spans="1:11" ht="12" customHeight="1" x14ac:dyDescent="0.15">
      <c r="A937" s="37"/>
      <c r="K937" s="37"/>
    </row>
    <row r="938" spans="1:11" ht="12" customHeight="1" x14ac:dyDescent="0.15">
      <c r="A938" s="37"/>
      <c r="K938" s="37"/>
    </row>
    <row r="939" spans="1:11" ht="12" customHeight="1" x14ac:dyDescent="0.15">
      <c r="A939" s="37"/>
      <c r="K939" s="37"/>
    </row>
    <row r="940" spans="1:11" ht="12" customHeight="1" x14ac:dyDescent="0.15">
      <c r="A940" s="37"/>
      <c r="K940" s="37"/>
    </row>
    <row r="941" spans="1:11" ht="12" customHeight="1" x14ac:dyDescent="0.15">
      <c r="A941" s="37"/>
      <c r="K941" s="37"/>
    </row>
    <row r="942" spans="1:11" ht="12" customHeight="1" x14ac:dyDescent="0.15">
      <c r="A942" s="37"/>
      <c r="K942" s="37"/>
    </row>
    <row r="943" spans="1:11" ht="12" customHeight="1" x14ac:dyDescent="0.15">
      <c r="A943" s="37"/>
      <c r="K943" s="37"/>
    </row>
    <row r="944" spans="1:11" ht="12" customHeight="1" x14ac:dyDescent="0.15">
      <c r="A944" s="37"/>
      <c r="K944" s="37"/>
    </row>
    <row r="945" spans="1:11" ht="12" customHeight="1" x14ac:dyDescent="0.15">
      <c r="A945" s="37"/>
      <c r="K945" s="37"/>
    </row>
    <row r="946" spans="1:11" ht="12" customHeight="1" x14ac:dyDescent="0.15">
      <c r="A946" s="37"/>
      <c r="K946" s="37"/>
    </row>
    <row r="947" spans="1:11" ht="12" customHeight="1" x14ac:dyDescent="0.15">
      <c r="A947" s="37"/>
      <c r="K947" s="37"/>
    </row>
    <row r="948" spans="1:11" ht="12" customHeight="1" x14ac:dyDescent="0.15">
      <c r="A948" s="37"/>
      <c r="K948" s="37"/>
    </row>
    <row r="949" spans="1:11" ht="12" customHeight="1" x14ac:dyDescent="0.15">
      <c r="A949" s="37"/>
      <c r="K949" s="37"/>
    </row>
    <row r="950" spans="1:11" ht="12" customHeight="1" x14ac:dyDescent="0.15">
      <c r="A950" s="37"/>
      <c r="K950" s="37"/>
    </row>
    <row r="951" spans="1:11" ht="12" customHeight="1" x14ac:dyDescent="0.15">
      <c r="A951" s="37"/>
      <c r="K951" s="37"/>
    </row>
    <row r="952" spans="1:11" ht="12" customHeight="1" x14ac:dyDescent="0.15">
      <c r="A952" s="37"/>
      <c r="K952" s="37"/>
    </row>
    <row r="953" spans="1:11" ht="12" customHeight="1" x14ac:dyDescent="0.15">
      <c r="A953" s="37"/>
      <c r="K953" s="37"/>
    </row>
    <row r="954" spans="1:11" ht="12" customHeight="1" x14ac:dyDescent="0.15">
      <c r="A954" s="37"/>
      <c r="K954" s="37"/>
    </row>
    <row r="955" spans="1:11" ht="12" customHeight="1" x14ac:dyDescent="0.15">
      <c r="A955" s="37"/>
      <c r="K955" s="37"/>
    </row>
    <row r="956" spans="1:11" ht="12" customHeight="1" x14ac:dyDescent="0.15">
      <c r="A956" s="37"/>
      <c r="K956" s="37"/>
    </row>
    <row r="957" spans="1:11" ht="12" customHeight="1" x14ac:dyDescent="0.15">
      <c r="A957" s="37"/>
      <c r="K957" s="37"/>
    </row>
    <row r="958" spans="1:11" ht="12" customHeight="1" x14ac:dyDescent="0.15">
      <c r="A958" s="37"/>
      <c r="K958" s="37"/>
    </row>
    <row r="959" spans="1:11" ht="12" customHeight="1" x14ac:dyDescent="0.15">
      <c r="A959" s="37"/>
      <c r="K959" s="37"/>
    </row>
    <row r="960" spans="1:11" ht="12" customHeight="1" x14ac:dyDescent="0.15">
      <c r="A960" s="37"/>
      <c r="K960" s="37"/>
    </row>
    <row r="961" spans="1:11" ht="12" customHeight="1" x14ac:dyDescent="0.15">
      <c r="A961" s="37"/>
      <c r="K961" s="37"/>
    </row>
    <row r="962" spans="1:11" ht="12" customHeight="1" x14ac:dyDescent="0.15">
      <c r="A962" s="37"/>
      <c r="K962" s="37"/>
    </row>
    <row r="963" spans="1:11" ht="12" customHeight="1" x14ac:dyDescent="0.15">
      <c r="A963" s="37"/>
      <c r="K963" s="37"/>
    </row>
    <row r="964" spans="1:11" ht="12" customHeight="1" x14ac:dyDescent="0.15">
      <c r="A964" s="37"/>
      <c r="K964" s="37"/>
    </row>
    <row r="965" spans="1:11" ht="12" customHeight="1" x14ac:dyDescent="0.15">
      <c r="A965" s="37"/>
      <c r="K965" s="37"/>
    </row>
    <row r="966" spans="1:11" ht="12" customHeight="1" x14ac:dyDescent="0.15">
      <c r="A966" s="37"/>
      <c r="K966" s="37"/>
    </row>
    <row r="967" spans="1:11" ht="12" customHeight="1" x14ac:dyDescent="0.15">
      <c r="A967" s="37"/>
      <c r="K967" s="37"/>
    </row>
    <row r="968" spans="1:11" ht="12" customHeight="1" x14ac:dyDescent="0.15">
      <c r="A968" s="37"/>
      <c r="K968" s="37"/>
    </row>
    <row r="969" spans="1:11" ht="12" customHeight="1" x14ac:dyDescent="0.15">
      <c r="A969" s="37"/>
      <c r="K969" s="37"/>
    </row>
    <row r="970" spans="1:11" ht="12" customHeight="1" x14ac:dyDescent="0.15">
      <c r="A970" s="37"/>
      <c r="K970" s="37"/>
    </row>
    <row r="971" spans="1:11" ht="12" customHeight="1" x14ac:dyDescent="0.15">
      <c r="A971" s="37"/>
      <c r="K971" s="37"/>
    </row>
    <row r="972" spans="1:11" ht="12" customHeight="1" x14ac:dyDescent="0.15">
      <c r="A972" s="37"/>
      <c r="K972" s="37"/>
    </row>
    <row r="973" spans="1:11" ht="12" customHeight="1" x14ac:dyDescent="0.15">
      <c r="A973" s="37"/>
      <c r="K973" s="37"/>
    </row>
    <row r="974" spans="1:11" ht="12" customHeight="1" x14ac:dyDescent="0.15">
      <c r="A974" s="37"/>
      <c r="K974" s="37"/>
    </row>
    <row r="975" spans="1:11" ht="12" customHeight="1" x14ac:dyDescent="0.15">
      <c r="A975" s="37"/>
      <c r="K975" s="37"/>
    </row>
    <row r="976" spans="1:11" ht="12" customHeight="1" x14ac:dyDescent="0.15">
      <c r="A976" s="37"/>
      <c r="K976" s="37"/>
    </row>
    <row r="977" spans="1:11" ht="12" customHeight="1" x14ac:dyDescent="0.15">
      <c r="A977" s="37"/>
      <c r="K977" s="37"/>
    </row>
    <row r="978" spans="1:11" ht="12" customHeight="1" x14ac:dyDescent="0.15">
      <c r="A978" s="37"/>
      <c r="K978" s="37"/>
    </row>
    <row r="979" spans="1:11" ht="12" customHeight="1" x14ac:dyDescent="0.15">
      <c r="A979" s="37"/>
      <c r="K979" s="37"/>
    </row>
    <row r="980" spans="1:11" ht="12" customHeight="1" x14ac:dyDescent="0.15">
      <c r="A980" s="37"/>
      <c r="K980" s="37"/>
    </row>
    <row r="981" spans="1:11" ht="12" customHeight="1" x14ac:dyDescent="0.15">
      <c r="A981" s="37"/>
      <c r="K981" s="37"/>
    </row>
    <row r="982" spans="1:11" ht="12" customHeight="1" x14ac:dyDescent="0.15">
      <c r="A982" s="37"/>
      <c r="K982" s="37"/>
    </row>
    <row r="983" spans="1:11" ht="12" customHeight="1" x14ac:dyDescent="0.15">
      <c r="A983" s="37"/>
      <c r="K983" s="37"/>
    </row>
    <row r="984" spans="1:11" ht="12" customHeight="1" x14ac:dyDescent="0.15">
      <c r="A984" s="37"/>
      <c r="K984" s="37"/>
    </row>
    <row r="985" spans="1:11" ht="12" customHeight="1" x14ac:dyDescent="0.15">
      <c r="A985" s="37"/>
      <c r="K985" s="37"/>
    </row>
    <row r="986" spans="1:11" ht="12" customHeight="1" x14ac:dyDescent="0.15">
      <c r="A986" s="37"/>
      <c r="K986" s="37"/>
    </row>
    <row r="987" spans="1:11" ht="12" customHeight="1" x14ac:dyDescent="0.15">
      <c r="A987" s="37"/>
      <c r="K987" s="37"/>
    </row>
    <row r="988" spans="1:11" ht="12" customHeight="1" x14ac:dyDescent="0.15">
      <c r="A988" s="37"/>
      <c r="K988" s="37"/>
    </row>
    <row r="989" spans="1:11" ht="12" customHeight="1" x14ac:dyDescent="0.15">
      <c r="A989" s="37"/>
      <c r="K989" s="37"/>
    </row>
    <row r="990" spans="1:11" ht="12" customHeight="1" x14ac:dyDescent="0.15">
      <c r="A990" s="37"/>
      <c r="K990" s="37"/>
    </row>
    <row r="991" spans="1:11" ht="12" customHeight="1" x14ac:dyDescent="0.15">
      <c r="A991" s="37"/>
      <c r="K991" s="37"/>
    </row>
    <row r="992" spans="1:11" ht="12" customHeight="1" x14ac:dyDescent="0.15">
      <c r="A992" s="37"/>
      <c r="K992" s="37"/>
    </row>
    <row r="993" spans="1:11" ht="12" customHeight="1" x14ac:dyDescent="0.15">
      <c r="A993" s="37"/>
      <c r="K993" s="37"/>
    </row>
    <row r="994" spans="1:11" ht="12" customHeight="1" x14ac:dyDescent="0.15">
      <c r="A994" s="37"/>
      <c r="K994" s="37"/>
    </row>
    <row r="995" spans="1:11" ht="12" customHeight="1" x14ac:dyDescent="0.15">
      <c r="A995" s="37"/>
      <c r="K995" s="37"/>
    </row>
    <row r="996" spans="1:11" ht="12" customHeight="1" x14ac:dyDescent="0.15">
      <c r="A996" s="37"/>
      <c r="K996" s="37"/>
    </row>
    <row r="997" spans="1:11" ht="12" customHeight="1" x14ac:dyDescent="0.15">
      <c r="A997" s="37"/>
      <c r="K997" s="37"/>
    </row>
    <row r="998" spans="1:11" ht="12" customHeight="1" x14ac:dyDescent="0.15">
      <c r="A998" s="37"/>
      <c r="K998" s="37"/>
    </row>
    <row r="999" spans="1:11" ht="12" customHeight="1" x14ac:dyDescent="0.15">
      <c r="A999" s="37"/>
      <c r="K999" s="37"/>
    </row>
    <row r="1000" spans="1:11" ht="12" customHeight="1" x14ac:dyDescent="0.15">
      <c r="A1000" s="37"/>
      <c r="K1000" s="37"/>
    </row>
    <row r="1001" spans="1:11" ht="12" customHeight="1" x14ac:dyDescent="0.15">
      <c r="A1001" s="37"/>
      <c r="K1001" s="37"/>
    </row>
    <row r="1002" spans="1:11" ht="12" customHeight="1" x14ac:dyDescent="0.15">
      <c r="A1002" s="37"/>
      <c r="K1002" s="37"/>
    </row>
    <row r="1003" spans="1:11" ht="12" customHeight="1" x14ac:dyDescent="0.15">
      <c r="A1003" s="37"/>
      <c r="K1003" s="37"/>
    </row>
    <row r="1004" spans="1:11" ht="12" customHeight="1" x14ac:dyDescent="0.15">
      <c r="A1004" s="37"/>
      <c r="K1004" s="37"/>
    </row>
    <row r="1005" spans="1:11" ht="12" customHeight="1" x14ac:dyDescent="0.15">
      <c r="A1005" s="37"/>
      <c r="K1005" s="37"/>
    </row>
    <row r="1006" spans="1:11" ht="12" customHeight="1" x14ac:dyDescent="0.15">
      <c r="A1006" s="37"/>
      <c r="K1006" s="37"/>
    </row>
    <row r="1007" spans="1:11" ht="12" customHeight="1" x14ac:dyDescent="0.15">
      <c r="A1007" s="37"/>
      <c r="K1007" s="37"/>
    </row>
    <row r="1008" spans="1:11" ht="12" customHeight="1" x14ac:dyDescent="0.15">
      <c r="A1008" s="37"/>
      <c r="K1008" s="37"/>
    </row>
    <row r="1009" spans="1:11" ht="12" customHeight="1" x14ac:dyDescent="0.15">
      <c r="A1009" s="37"/>
      <c r="K1009" s="37"/>
    </row>
    <row r="1010" spans="1:11" ht="12" customHeight="1" x14ac:dyDescent="0.15">
      <c r="A1010" s="37"/>
      <c r="K1010" s="37"/>
    </row>
    <row r="1011" spans="1:11" ht="12" customHeight="1" x14ac:dyDescent="0.15">
      <c r="A1011" s="37"/>
      <c r="K1011" s="37"/>
    </row>
    <row r="1012" spans="1:11" ht="12" customHeight="1" x14ac:dyDescent="0.15">
      <c r="A1012" s="37"/>
      <c r="K1012" s="37"/>
    </row>
    <row r="1013" spans="1:11" ht="12" customHeight="1" x14ac:dyDescent="0.15">
      <c r="A1013" s="37"/>
      <c r="K1013" s="37"/>
    </row>
    <row r="1014" spans="1:11" ht="12" customHeight="1" x14ac:dyDescent="0.15">
      <c r="A1014" s="37"/>
      <c r="K1014" s="37"/>
    </row>
    <row r="1015" spans="1:11" ht="12" customHeight="1" x14ac:dyDescent="0.15">
      <c r="A1015" s="37"/>
      <c r="K1015" s="37"/>
    </row>
    <row r="1016" spans="1:11" ht="12" customHeight="1" x14ac:dyDescent="0.15">
      <c r="A1016" s="37"/>
      <c r="K1016" s="37"/>
    </row>
    <row r="1017" spans="1:11" ht="12" customHeight="1" x14ac:dyDescent="0.15">
      <c r="A1017" s="37"/>
      <c r="K1017" s="37"/>
    </row>
    <row r="1018" spans="1:11" ht="12" customHeight="1" x14ac:dyDescent="0.15">
      <c r="A1018" s="37"/>
      <c r="K1018" s="37"/>
    </row>
    <row r="1019" spans="1:11" ht="12" customHeight="1" x14ac:dyDescent="0.15">
      <c r="A1019" s="37"/>
      <c r="K1019" s="37"/>
    </row>
    <row r="1020" spans="1:11" ht="12" customHeight="1" x14ac:dyDescent="0.15">
      <c r="A1020" s="37"/>
      <c r="K1020" s="37"/>
    </row>
    <row r="1021" spans="1:11" ht="12" customHeight="1" x14ac:dyDescent="0.15">
      <c r="A1021" s="37"/>
      <c r="K1021" s="37"/>
    </row>
    <row r="1022" spans="1:11" ht="12" customHeight="1" x14ac:dyDescent="0.15">
      <c r="A1022" s="37"/>
      <c r="K1022" s="37"/>
    </row>
    <row r="1023" spans="1:11" ht="12" customHeight="1" x14ac:dyDescent="0.15">
      <c r="A1023" s="37"/>
      <c r="K1023" s="37"/>
    </row>
    <row r="1024" spans="1:11" ht="12" customHeight="1" x14ac:dyDescent="0.15">
      <c r="A1024" s="37"/>
      <c r="K1024" s="37"/>
    </row>
    <row r="1025" spans="1:11" ht="12" customHeight="1" x14ac:dyDescent="0.15">
      <c r="A1025" s="37"/>
      <c r="K1025" s="37"/>
    </row>
    <row r="1026" spans="1:11" ht="12" customHeight="1" x14ac:dyDescent="0.15">
      <c r="A1026" s="37"/>
      <c r="K1026" s="37"/>
    </row>
    <row r="1027" spans="1:11" ht="12" customHeight="1" x14ac:dyDescent="0.15">
      <c r="A1027" s="37"/>
      <c r="K1027" s="37"/>
    </row>
    <row r="1028" spans="1:11" ht="12" customHeight="1" x14ac:dyDescent="0.15">
      <c r="A1028" s="37"/>
      <c r="K1028" s="37"/>
    </row>
    <row r="1029" spans="1:11" ht="12" customHeight="1" x14ac:dyDescent="0.15">
      <c r="A1029" s="37"/>
      <c r="K1029" s="37"/>
    </row>
    <row r="1030" spans="1:11" ht="12" customHeight="1" x14ac:dyDescent="0.15">
      <c r="A1030" s="37"/>
      <c r="K1030" s="37"/>
    </row>
    <row r="1031" spans="1:11" ht="12" customHeight="1" x14ac:dyDescent="0.15">
      <c r="A1031" s="37"/>
      <c r="K1031" s="37"/>
    </row>
    <row r="1032" spans="1:11" ht="12" customHeight="1" x14ac:dyDescent="0.15">
      <c r="A1032" s="37"/>
      <c r="K1032" s="37"/>
    </row>
    <row r="1033" spans="1:11" ht="12" customHeight="1" x14ac:dyDescent="0.15">
      <c r="A1033" s="37"/>
      <c r="K1033" s="37"/>
    </row>
    <row r="1034" spans="1:11" ht="12" customHeight="1" x14ac:dyDescent="0.15">
      <c r="A1034" s="37"/>
      <c r="K1034" s="37"/>
    </row>
    <row r="1035" spans="1:11" ht="12" customHeight="1" x14ac:dyDescent="0.15">
      <c r="A1035" s="37"/>
      <c r="K1035" s="37"/>
    </row>
    <row r="1036" spans="1:11" ht="12" customHeight="1" x14ac:dyDescent="0.15">
      <c r="A1036" s="37"/>
      <c r="K1036" s="37"/>
    </row>
    <row r="1037" spans="1:11" ht="12" customHeight="1" x14ac:dyDescent="0.15">
      <c r="A1037" s="37"/>
      <c r="K1037" s="37"/>
    </row>
    <row r="1038" spans="1:11" ht="12" customHeight="1" x14ac:dyDescent="0.15">
      <c r="A1038" s="37"/>
      <c r="K1038" s="37"/>
    </row>
    <row r="1039" spans="1:11" ht="12" customHeight="1" x14ac:dyDescent="0.15">
      <c r="A1039" s="37"/>
      <c r="K1039" s="37"/>
    </row>
    <row r="1040" spans="1:11" ht="12" customHeight="1" x14ac:dyDescent="0.15">
      <c r="A1040" s="37"/>
      <c r="K1040" s="37"/>
    </row>
    <row r="1041" spans="1:11" ht="12" customHeight="1" x14ac:dyDescent="0.15">
      <c r="A1041" s="37"/>
      <c r="K1041" s="37"/>
    </row>
    <row r="1042" spans="1:11" ht="12" customHeight="1" x14ac:dyDescent="0.15">
      <c r="A1042" s="37"/>
      <c r="K1042" s="37"/>
    </row>
    <row r="1043" spans="1:11" ht="12" customHeight="1" x14ac:dyDescent="0.15">
      <c r="A1043" s="37"/>
      <c r="K1043" s="37"/>
    </row>
    <row r="1044" spans="1:11" ht="12" customHeight="1" x14ac:dyDescent="0.15">
      <c r="A1044" s="37"/>
      <c r="K1044" s="37"/>
    </row>
    <row r="1045" spans="1:11" ht="12" customHeight="1" x14ac:dyDescent="0.15">
      <c r="A1045" s="37"/>
      <c r="K1045" s="37"/>
    </row>
    <row r="1046" spans="1:11" ht="12" customHeight="1" x14ac:dyDescent="0.15">
      <c r="A1046" s="37"/>
      <c r="K1046" s="37"/>
    </row>
    <row r="1047" spans="1:11" ht="12" customHeight="1" x14ac:dyDescent="0.15">
      <c r="A1047" s="37"/>
      <c r="K1047" s="37"/>
    </row>
    <row r="1048" spans="1:11" ht="12" customHeight="1" x14ac:dyDescent="0.15">
      <c r="A1048" s="37"/>
      <c r="K1048" s="37"/>
    </row>
    <row r="1049" spans="1:11" ht="12" customHeight="1" x14ac:dyDescent="0.15">
      <c r="A1049" s="37"/>
      <c r="K1049" s="37"/>
    </row>
    <row r="1050" spans="1:11" ht="12" customHeight="1" x14ac:dyDescent="0.15">
      <c r="A1050" s="37"/>
      <c r="K1050" s="37"/>
    </row>
    <row r="1051" spans="1:11" ht="12" customHeight="1" x14ac:dyDescent="0.15">
      <c r="A1051" s="37"/>
      <c r="K1051" s="37"/>
    </row>
    <row r="1052" spans="1:11" ht="12" customHeight="1" x14ac:dyDescent="0.15">
      <c r="A1052" s="37"/>
      <c r="K1052" s="37"/>
    </row>
    <row r="1053" spans="1:11" ht="12" customHeight="1" x14ac:dyDescent="0.15">
      <c r="A1053" s="37"/>
      <c r="K1053" s="37"/>
    </row>
    <row r="1054" spans="1:11" ht="12" customHeight="1" x14ac:dyDescent="0.15">
      <c r="A1054" s="37"/>
      <c r="K1054" s="37"/>
    </row>
    <row r="1055" spans="1:11" ht="12" customHeight="1" x14ac:dyDescent="0.15">
      <c r="A1055" s="37"/>
      <c r="K1055" s="37"/>
    </row>
    <row r="1056" spans="1:11" ht="12" customHeight="1" x14ac:dyDescent="0.15">
      <c r="A1056" s="37"/>
      <c r="K1056" s="37"/>
    </row>
    <row r="1057" spans="1:11" ht="12" customHeight="1" x14ac:dyDescent="0.15">
      <c r="A1057" s="37"/>
      <c r="K1057" s="37"/>
    </row>
    <row r="1058" spans="1:11" ht="12" customHeight="1" x14ac:dyDescent="0.15">
      <c r="A1058" s="37"/>
      <c r="K1058" s="37"/>
    </row>
    <row r="1059" spans="1:11" ht="12" customHeight="1" x14ac:dyDescent="0.15">
      <c r="A1059" s="37"/>
      <c r="K1059" s="37"/>
    </row>
    <row r="1060" spans="1:11" ht="12" customHeight="1" x14ac:dyDescent="0.15">
      <c r="A1060" s="37"/>
      <c r="K1060" s="37"/>
    </row>
    <row r="1061" spans="1:11" ht="12" customHeight="1" x14ac:dyDescent="0.15">
      <c r="A1061" s="37"/>
      <c r="K1061" s="37"/>
    </row>
    <row r="1062" spans="1:11" ht="12" customHeight="1" x14ac:dyDescent="0.15">
      <c r="A1062" s="37"/>
      <c r="K1062" s="37"/>
    </row>
    <row r="1063" spans="1:11" ht="12" customHeight="1" x14ac:dyDescent="0.15">
      <c r="A1063" s="37"/>
      <c r="K1063" s="37"/>
    </row>
    <row r="1064" spans="1:11" ht="12" customHeight="1" x14ac:dyDescent="0.15">
      <c r="A1064" s="37"/>
      <c r="K1064" s="37"/>
    </row>
    <row r="1065" spans="1:11" ht="12" customHeight="1" x14ac:dyDescent="0.15">
      <c r="A1065" s="37"/>
      <c r="K1065" s="37"/>
    </row>
    <row r="1066" spans="1:11" ht="12" customHeight="1" x14ac:dyDescent="0.15">
      <c r="A1066" s="37"/>
      <c r="K1066" s="37"/>
    </row>
    <row r="1067" spans="1:11" ht="12" customHeight="1" x14ac:dyDescent="0.15">
      <c r="A1067" s="37"/>
      <c r="K1067" s="37"/>
    </row>
    <row r="1068" spans="1:11" ht="12" customHeight="1" x14ac:dyDescent="0.15">
      <c r="A1068" s="37"/>
      <c r="K1068" s="37"/>
    </row>
    <row r="1069" spans="1:11" ht="12" customHeight="1" x14ac:dyDescent="0.15">
      <c r="A1069" s="37"/>
      <c r="K1069" s="37"/>
    </row>
    <row r="1070" spans="1:11" ht="12" customHeight="1" x14ac:dyDescent="0.15">
      <c r="A1070" s="37"/>
      <c r="K1070" s="37"/>
    </row>
    <row r="1071" spans="1:11" ht="12" customHeight="1" x14ac:dyDescent="0.15">
      <c r="A1071" s="37"/>
      <c r="K1071" s="37"/>
    </row>
    <row r="1072" spans="1:11" ht="12" customHeight="1" x14ac:dyDescent="0.15">
      <c r="A1072" s="37"/>
      <c r="K1072" s="37"/>
    </row>
    <row r="1073" spans="1:11" ht="12" customHeight="1" x14ac:dyDescent="0.15">
      <c r="A1073" s="37"/>
      <c r="K1073" s="37"/>
    </row>
    <row r="1074" spans="1:11" ht="12" customHeight="1" x14ac:dyDescent="0.15">
      <c r="A1074" s="37"/>
      <c r="K1074" s="37"/>
    </row>
    <row r="1075" spans="1:11" ht="12" customHeight="1" x14ac:dyDescent="0.15">
      <c r="A1075" s="37"/>
      <c r="K1075" s="37"/>
    </row>
    <row r="1076" spans="1:11" ht="12" customHeight="1" x14ac:dyDescent="0.15">
      <c r="A1076" s="37"/>
      <c r="K1076" s="37"/>
    </row>
    <row r="1077" spans="1:11" ht="12" customHeight="1" x14ac:dyDescent="0.15">
      <c r="A1077" s="37"/>
      <c r="K1077" s="37"/>
    </row>
    <row r="1078" spans="1:11" ht="12" customHeight="1" x14ac:dyDescent="0.15">
      <c r="A1078" s="37"/>
      <c r="K1078" s="37"/>
    </row>
    <row r="1079" spans="1:11" ht="12" customHeight="1" x14ac:dyDescent="0.15">
      <c r="A1079" s="37"/>
      <c r="K1079" s="37"/>
    </row>
    <row r="1080" spans="1:11" ht="12" customHeight="1" x14ac:dyDescent="0.15">
      <c r="A1080" s="37"/>
      <c r="K1080" s="37"/>
    </row>
    <row r="1081" spans="1:11" ht="12" customHeight="1" x14ac:dyDescent="0.15">
      <c r="A1081" s="37"/>
      <c r="K1081" s="37"/>
    </row>
    <row r="1082" spans="1:11" ht="12" customHeight="1" x14ac:dyDescent="0.15">
      <c r="A1082" s="37"/>
      <c r="K1082" s="37"/>
    </row>
    <row r="1083" spans="1:11" ht="12" customHeight="1" x14ac:dyDescent="0.15">
      <c r="A1083" s="37"/>
      <c r="K1083" s="37"/>
    </row>
    <row r="1084" spans="1:11" ht="12" customHeight="1" x14ac:dyDescent="0.15">
      <c r="A1084" s="37"/>
      <c r="K1084" s="37"/>
    </row>
    <row r="1085" spans="1:11" ht="12" customHeight="1" x14ac:dyDescent="0.15">
      <c r="A1085" s="37"/>
      <c r="K1085" s="37"/>
    </row>
    <row r="1086" spans="1:11" ht="12" customHeight="1" x14ac:dyDescent="0.15">
      <c r="A1086" s="37"/>
      <c r="K1086" s="37"/>
    </row>
    <row r="1087" spans="1:11" ht="12" customHeight="1" x14ac:dyDescent="0.15">
      <c r="A1087" s="37"/>
      <c r="K1087" s="37"/>
    </row>
    <row r="1088" spans="1:11" ht="12" customHeight="1" x14ac:dyDescent="0.15">
      <c r="A1088" s="37"/>
      <c r="K1088" s="37"/>
    </row>
    <row r="1089" spans="1:11" ht="12" customHeight="1" x14ac:dyDescent="0.15">
      <c r="A1089" s="37"/>
      <c r="K1089" s="37"/>
    </row>
    <row r="1090" spans="1:11" ht="12" customHeight="1" x14ac:dyDescent="0.15">
      <c r="A1090" s="37"/>
      <c r="K1090" s="37"/>
    </row>
    <row r="1091" spans="1:11" ht="12" customHeight="1" x14ac:dyDescent="0.15">
      <c r="A1091" s="37"/>
      <c r="K1091" s="37"/>
    </row>
    <row r="1092" spans="1:11" ht="12" customHeight="1" x14ac:dyDescent="0.15">
      <c r="A1092" s="37"/>
      <c r="K1092" s="37"/>
    </row>
    <row r="1093" spans="1:11" ht="12" customHeight="1" x14ac:dyDescent="0.15">
      <c r="A1093" s="37"/>
      <c r="K1093" s="37"/>
    </row>
    <row r="1094" spans="1:11" ht="12" customHeight="1" x14ac:dyDescent="0.15">
      <c r="A1094" s="37"/>
      <c r="K1094" s="37"/>
    </row>
    <row r="1095" spans="1:11" ht="12" customHeight="1" x14ac:dyDescent="0.15">
      <c r="A1095" s="37"/>
      <c r="K1095" s="37"/>
    </row>
    <row r="1096" spans="1:11" ht="12" customHeight="1" x14ac:dyDescent="0.15">
      <c r="A1096" s="37"/>
      <c r="K1096" s="37"/>
    </row>
    <row r="1097" spans="1:11" ht="12" customHeight="1" x14ac:dyDescent="0.15">
      <c r="A1097" s="37"/>
      <c r="K1097" s="37"/>
    </row>
    <row r="1098" spans="1:11" ht="12" customHeight="1" x14ac:dyDescent="0.15">
      <c r="A1098" s="37"/>
      <c r="K1098" s="37"/>
    </row>
    <row r="1099" spans="1:11" ht="12" customHeight="1" x14ac:dyDescent="0.15">
      <c r="A1099" s="37"/>
      <c r="K1099" s="37"/>
    </row>
    <row r="1100" spans="1:11" ht="12" customHeight="1" x14ac:dyDescent="0.15">
      <c r="A1100" s="37"/>
      <c r="K1100" s="37"/>
    </row>
    <row r="1101" spans="1:11" ht="12" customHeight="1" x14ac:dyDescent="0.15">
      <c r="A1101" s="37"/>
      <c r="K1101" s="37"/>
    </row>
    <row r="1102" spans="1:11" ht="12" customHeight="1" x14ac:dyDescent="0.15">
      <c r="A1102" s="37"/>
      <c r="K1102" s="37"/>
    </row>
    <row r="1103" spans="1:11" ht="12" customHeight="1" x14ac:dyDescent="0.15">
      <c r="A1103" s="37"/>
      <c r="K1103" s="37"/>
    </row>
    <row r="1104" spans="1:11" ht="12" customHeight="1" x14ac:dyDescent="0.15">
      <c r="A1104" s="37"/>
      <c r="K1104" s="37"/>
    </row>
    <row r="1105" spans="1:11" ht="12" customHeight="1" x14ac:dyDescent="0.15">
      <c r="A1105" s="37"/>
      <c r="K1105" s="37"/>
    </row>
    <row r="1106" spans="1:11" ht="12" customHeight="1" x14ac:dyDescent="0.15">
      <c r="A1106" s="37"/>
      <c r="K1106" s="37"/>
    </row>
    <row r="1107" spans="1:11" ht="12" customHeight="1" x14ac:dyDescent="0.15">
      <c r="A1107" s="37"/>
      <c r="K1107" s="37"/>
    </row>
    <row r="1108" spans="1:11" ht="12" customHeight="1" x14ac:dyDescent="0.15">
      <c r="A1108" s="37"/>
      <c r="K1108" s="37"/>
    </row>
    <row r="1109" spans="1:11" ht="12" customHeight="1" x14ac:dyDescent="0.15">
      <c r="A1109" s="37"/>
      <c r="K1109" s="37"/>
    </row>
    <row r="1110" spans="1:11" ht="12" customHeight="1" x14ac:dyDescent="0.15">
      <c r="A1110" s="37"/>
      <c r="K1110" s="37"/>
    </row>
    <row r="1111" spans="1:11" ht="12" customHeight="1" x14ac:dyDescent="0.15">
      <c r="A1111" s="37"/>
      <c r="K1111" s="37"/>
    </row>
    <row r="1112" spans="1:11" ht="12" customHeight="1" x14ac:dyDescent="0.15">
      <c r="A1112" s="37"/>
      <c r="K1112" s="37"/>
    </row>
    <row r="1113" spans="1:11" ht="12" customHeight="1" x14ac:dyDescent="0.15">
      <c r="A1113" s="37"/>
      <c r="K1113" s="37"/>
    </row>
    <row r="1114" spans="1:11" ht="12" customHeight="1" x14ac:dyDescent="0.15">
      <c r="A1114" s="37"/>
      <c r="K1114" s="37"/>
    </row>
    <row r="1115" spans="1:11" ht="12" customHeight="1" x14ac:dyDescent="0.15">
      <c r="A1115" s="37"/>
      <c r="K1115" s="37"/>
    </row>
    <row r="1116" spans="1:11" ht="12" customHeight="1" x14ac:dyDescent="0.15">
      <c r="A1116" s="37"/>
      <c r="K1116" s="37"/>
    </row>
    <row r="1117" spans="1:11" ht="12" customHeight="1" x14ac:dyDescent="0.15">
      <c r="A1117" s="37"/>
      <c r="K1117" s="37"/>
    </row>
    <row r="1118" spans="1:11" ht="12" customHeight="1" x14ac:dyDescent="0.15">
      <c r="A1118" s="37"/>
      <c r="K1118" s="37"/>
    </row>
    <row r="1119" spans="1:11" ht="12" customHeight="1" x14ac:dyDescent="0.15">
      <c r="A1119" s="37"/>
      <c r="K1119" s="37"/>
    </row>
    <row r="1120" spans="1:11" ht="12" customHeight="1" x14ac:dyDescent="0.15">
      <c r="A1120" s="37"/>
      <c r="K1120" s="37"/>
    </row>
    <row r="1121" spans="1:11" ht="12" customHeight="1" x14ac:dyDescent="0.15">
      <c r="A1121" s="37"/>
      <c r="K1121" s="37"/>
    </row>
    <row r="1122" spans="1:11" ht="12" customHeight="1" x14ac:dyDescent="0.15">
      <c r="A1122" s="37"/>
      <c r="K1122" s="37"/>
    </row>
    <row r="1123" spans="1:11" ht="12" customHeight="1" x14ac:dyDescent="0.15">
      <c r="A1123" s="37"/>
      <c r="K1123" s="37"/>
    </row>
    <row r="1124" spans="1:11" ht="12" customHeight="1" x14ac:dyDescent="0.15">
      <c r="A1124" s="37"/>
      <c r="K1124" s="37"/>
    </row>
    <row r="1125" spans="1:11" ht="12" customHeight="1" x14ac:dyDescent="0.15">
      <c r="A1125" s="37"/>
      <c r="K1125" s="37"/>
    </row>
    <row r="1126" spans="1:11" ht="12" customHeight="1" x14ac:dyDescent="0.15">
      <c r="A1126" s="37"/>
      <c r="K1126" s="37"/>
    </row>
    <row r="1127" spans="1:11" ht="12" customHeight="1" x14ac:dyDescent="0.15">
      <c r="A1127" s="37"/>
      <c r="K1127" s="37"/>
    </row>
    <row r="1128" spans="1:11" ht="12" customHeight="1" x14ac:dyDescent="0.15">
      <c r="A1128" s="37"/>
      <c r="K1128" s="37"/>
    </row>
    <row r="1129" spans="1:11" ht="12" customHeight="1" x14ac:dyDescent="0.15">
      <c r="A1129" s="37"/>
      <c r="K1129" s="37"/>
    </row>
    <row r="1130" spans="1:11" ht="12" customHeight="1" x14ac:dyDescent="0.15">
      <c r="A1130" s="37"/>
      <c r="K1130" s="37"/>
    </row>
    <row r="1131" spans="1:11" ht="12" customHeight="1" x14ac:dyDescent="0.15">
      <c r="A1131" s="37"/>
      <c r="K1131" s="37"/>
    </row>
    <row r="1132" spans="1:11" ht="12" customHeight="1" x14ac:dyDescent="0.15">
      <c r="A1132" s="37"/>
      <c r="K1132" s="37"/>
    </row>
    <row r="1133" spans="1:11" ht="12" customHeight="1" x14ac:dyDescent="0.15">
      <c r="A1133" s="37"/>
      <c r="K1133" s="37"/>
    </row>
    <row r="1134" spans="1:11" ht="12" customHeight="1" x14ac:dyDescent="0.15">
      <c r="A1134" s="37"/>
      <c r="K1134" s="37"/>
    </row>
    <row r="1135" spans="1:11" ht="12" customHeight="1" x14ac:dyDescent="0.15">
      <c r="A1135" s="37"/>
      <c r="K1135" s="37"/>
    </row>
    <row r="1136" spans="1:11" ht="12" customHeight="1" x14ac:dyDescent="0.15">
      <c r="A1136" s="37"/>
      <c r="K1136" s="37"/>
    </row>
    <row r="1137" spans="1:11" ht="12" customHeight="1" x14ac:dyDescent="0.15">
      <c r="A1137" s="37"/>
      <c r="K1137" s="37"/>
    </row>
    <row r="1138" spans="1:11" ht="12" customHeight="1" x14ac:dyDescent="0.15">
      <c r="A1138" s="37"/>
      <c r="K1138" s="37"/>
    </row>
    <row r="1139" spans="1:11" ht="12" customHeight="1" x14ac:dyDescent="0.15">
      <c r="A1139" s="37"/>
      <c r="K1139" s="37"/>
    </row>
    <row r="1140" spans="1:11" ht="12" customHeight="1" x14ac:dyDescent="0.15">
      <c r="A1140" s="37"/>
      <c r="K1140" s="37"/>
    </row>
    <row r="1141" spans="1:11" ht="12" customHeight="1" x14ac:dyDescent="0.15">
      <c r="A1141" s="37"/>
      <c r="K1141" s="37"/>
    </row>
    <row r="1142" spans="1:11" ht="12" customHeight="1" x14ac:dyDescent="0.15">
      <c r="A1142" s="37"/>
      <c r="K1142" s="37"/>
    </row>
    <row r="1143" spans="1:11" ht="12" customHeight="1" x14ac:dyDescent="0.15">
      <c r="A1143" s="37"/>
      <c r="K1143" s="37"/>
    </row>
    <row r="1144" spans="1:11" ht="12" customHeight="1" x14ac:dyDescent="0.15">
      <c r="A1144" s="37"/>
      <c r="K1144" s="37"/>
    </row>
    <row r="1145" spans="1:11" ht="12" customHeight="1" x14ac:dyDescent="0.15">
      <c r="A1145" s="37"/>
      <c r="K1145" s="37"/>
    </row>
    <row r="1146" spans="1:11" ht="12" customHeight="1" x14ac:dyDescent="0.15">
      <c r="A1146" s="37"/>
      <c r="K1146" s="37"/>
    </row>
    <row r="1147" spans="1:11" ht="12" customHeight="1" x14ac:dyDescent="0.15">
      <c r="A1147" s="37"/>
      <c r="K1147" s="37"/>
    </row>
    <row r="1148" spans="1:11" ht="12" customHeight="1" x14ac:dyDescent="0.15">
      <c r="A1148" s="37"/>
      <c r="K1148" s="37"/>
    </row>
    <row r="1149" spans="1:11" ht="12" customHeight="1" x14ac:dyDescent="0.15">
      <c r="A1149" s="37"/>
      <c r="K1149" s="37"/>
    </row>
    <row r="1150" spans="1:11" ht="12" customHeight="1" x14ac:dyDescent="0.15">
      <c r="A1150" s="37"/>
      <c r="K1150" s="37"/>
    </row>
    <row r="1151" spans="1:11" ht="12" customHeight="1" x14ac:dyDescent="0.15">
      <c r="A1151" s="37"/>
      <c r="K1151" s="37"/>
    </row>
    <row r="1152" spans="1:11" ht="12" customHeight="1" x14ac:dyDescent="0.15">
      <c r="A1152" s="37"/>
      <c r="K1152" s="37"/>
    </row>
    <row r="1153" spans="1:11" ht="12" customHeight="1" x14ac:dyDescent="0.15">
      <c r="A1153" s="37"/>
      <c r="K1153" s="37"/>
    </row>
    <row r="1154" spans="1:11" ht="12" customHeight="1" x14ac:dyDescent="0.15">
      <c r="A1154" s="37"/>
      <c r="K1154" s="37"/>
    </row>
    <row r="1155" spans="1:11" ht="12" customHeight="1" x14ac:dyDescent="0.15">
      <c r="A1155" s="37"/>
      <c r="K1155" s="37"/>
    </row>
    <row r="1156" spans="1:11" ht="12" customHeight="1" x14ac:dyDescent="0.15">
      <c r="A1156" s="37"/>
      <c r="K1156" s="37"/>
    </row>
    <row r="1157" spans="1:11" ht="12" customHeight="1" x14ac:dyDescent="0.15">
      <c r="A1157" s="37"/>
      <c r="K1157" s="37"/>
    </row>
    <row r="1158" spans="1:11" ht="12" customHeight="1" x14ac:dyDescent="0.15">
      <c r="A1158" s="37"/>
      <c r="K1158" s="37"/>
    </row>
    <row r="1159" spans="1:11" ht="12" customHeight="1" x14ac:dyDescent="0.15">
      <c r="A1159" s="37"/>
      <c r="K1159" s="37"/>
    </row>
    <row r="1160" spans="1:11" ht="12" customHeight="1" x14ac:dyDescent="0.15">
      <c r="A1160" s="37"/>
      <c r="K1160" s="37"/>
    </row>
    <row r="1161" spans="1:11" ht="12" customHeight="1" x14ac:dyDescent="0.15">
      <c r="A1161" s="37"/>
      <c r="K1161" s="37"/>
    </row>
    <row r="1162" spans="1:11" ht="12" customHeight="1" x14ac:dyDescent="0.15">
      <c r="A1162" s="37"/>
      <c r="K1162" s="37"/>
    </row>
    <row r="1163" spans="1:11" ht="12" customHeight="1" x14ac:dyDescent="0.15">
      <c r="A1163" s="37"/>
      <c r="K1163" s="37"/>
    </row>
    <row r="1164" spans="1:11" ht="12" customHeight="1" x14ac:dyDescent="0.15">
      <c r="A1164" s="37"/>
      <c r="K1164" s="37"/>
    </row>
    <row r="1165" spans="1:11" ht="12" customHeight="1" x14ac:dyDescent="0.15">
      <c r="A1165" s="37"/>
      <c r="K1165" s="37"/>
    </row>
    <row r="1166" spans="1:11" ht="12" customHeight="1" x14ac:dyDescent="0.15">
      <c r="A1166" s="37"/>
      <c r="K1166" s="37"/>
    </row>
    <row r="1167" spans="1:11" ht="12" customHeight="1" x14ac:dyDescent="0.15">
      <c r="A1167" s="37"/>
      <c r="K1167" s="37"/>
    </row>
    <row r="1168" spans="1:11" ht="12" customHeight="1" x14ac:dyDescent="0.15">
      <c r="A1168" s="37"/>
      <c r="K1168" s="37"/>
    </row>
    <row r="1169" spans="1:11" ht="12" customHeight="1" x14ac:dyDescent="0.15">
      <c r="A1169" s="37"/>
      <c r="K1169" s="37"/>
    </row>
    <row r="1170" spans="1:11" ht="12" customHeight="1" x14ac:dyDescent="0.15">
      <c r="A1170" s="37"/>
      <c r="K1170" s="37"/>
    </row>
    <row r="1171" spans="1:11" ht="12" customHeight="1" x14ac:dyDescent="0.15">
      <c r="A1171" s="37"/>
      <c r="K1171" s="37"/>
    </row>
    <row r="1172" spans="1:11" ht="12" customHeight="1" x14ac:dyDescent="0.15">
      <c r="A1172" s="37"/>
      <c r="K1172" s="37"/>
    </row>
    <row r="1173" spans="1:11" ht="12" customHeight="1" x14ac:dyDescent="0.15">
      <c r="A1173" s="37"/>
      <c r="K1173" s="37"/>
    </row>
    <row r="1174" spans="1:11" ht="12" customHeight="1" x14ac:dyDescent="0.15">
      <c r="A1174" s="37"/>
      <c r="K1174" s="37"/>
    </row>
    <row r="1175" spans="1:11" ht="12" customHeight="1" x14ac:dyDescent="0.15">
      <c r="A1175" s="37"/>
      <c r="K1175" s="37"/>
    </row>
    <row r="1176" spans="1:11" ht="12" customHeight="1" x14ac:dyDescent="0.15">
      <c r="A1176" s="37"/>
      <c r="K1176" s="37"/>
    </row>
    <row r="1177" spans="1:11" ht="12" customHeight="1" x14ac:dyDescent="0.15">
      <c r="A1177" s="37"/>
      <c r="K1177" s="37"/>
    </row>
    <row r="1178" spans="1:11" ht="12" customHeight="1" x14ac:dyDescent="0.15">
      <c r="A1178" s="37"/>
      <c r="K1178" s="37"/>
    </row>
    <row r="1179" spans="1:11" ht="12" customHeight="1" x14ac:dyDescent="0.15">
      <c r="A1179" s="37"/>
      <c r="K1179" s="37"/>
    </row>
    <row r="1180" spans="1:11" ht="12" customHeight="1" x14ac:dyDescent="0.15">
      <c r="A1180" s="37"/>
      <c r="K1180" s="37"/>
    </row>
    <row r="1181" spans="1:11" ht="12" customHeight="1" x14ac:dyDescent="0.15">
      <c r="A1181" s="37"/>
      <c r="K1181" s="37"/>
    </row>
    <row r="1182" spans="1:11" ht="12" customHeight="1" x14ac:dyDescent="0.15">
      <c r="A1182" s="37"/>
      <c r="K1182" s="37"/>
    </row>
    <row r="1183" spans="1:11" ht="12" customHeight="1" x14ac:dyDescent="0.15">
      <c r="A1183" s="37"/>
      <c r="K1183" s="37"/>
    </row>
    <row r="1184" spans="1:11" ht="12" customHeight="1" x14ac:dyDescent="0.15">
      <c r="A1184" s="37"/>
      <c r="K1184" s="37"/>
    </row>
    <row r="1185" spans="1:11" ht="12" customHeight="1" x14ac:dyDescent="0.15">
      <c r="A1185" s="37"/>
      <c r="K1185" s="37"/>
    </row>
    <row r="1186" spans="1:11" ht="12" customHeight="1" x14ac:dyDescent="0.15">
      <c r="A1186" s="37"/>
      <c r="K1186" s="37"/>
    </row>
    <row r="1187" spans="1:11" ht="12" customHeight="1" x14ac:dyDescent="0.15">
      <c r="A1187" s="37"/>
      <c r="K1187" s="37"/>
    </row>
    <row r="1188" spans="1:11" ht="12" customHeight="1" x14ac:dyDescent="0.15">
      <c r="A1188" s="37"/>
      <c r="K1188" s="37"/>
    </row>
    <row r="1189" spans="1:11" ht="12" customHeight="1" x14ac:dyDescent="0.15">
      <c r="A1189" s="37"/>
      <c r="K1189" s="37"/>
    </row>
    <row r="1190" spans="1:11" ht="12" customHeight="1" x14ac:dyDescent="0.15">
      <c r="A1190" s="37"/>
      <c r="K1190" s="37"/>
    </row>
    <row r="1191" spans="1:11" ht="12" customHeight="1" x14ac:dyDescent="0.15">
      <c r="A1191" s="37"/>
      <c r="K1191" s="37"/>
    </row>
    <row r="1192" spans="1:11" ht="12" customHeight="1" x14ac:dyDescent="0.15">
      <c r="A1192" s="37"/>
      <c r="K1192" s="37"/>
    </row>
    <row r="1193" spans="1:11" ht="12" customHeight="1" x14ac:dyDescent="0.15">
      <c r="A1193" s="37"/>
      <c r="K1193" s="37"/>
    </row>
    <row r="1194" spans="1:11" ht="12" customHeight="1" x14ac:dyDescent="0.15">
      <c r="A1194" s="37"/>
      <c r="K1194" s="37"/>
    </row>
    <row r="1195" spans="1:11" ht="12" customHeight="1" x14ac:dyDescent="0.15">
      <c r="A1195" s="37"/>
      <c r="K1195" s="37"/>
    </row>
    <row r="1196" spans="1:11" ht="12" customHeight="1" x14ac:dyDescent="0.15">
      <c r="A1196" s="37"/>
      <c r="K1196" s="37"/>
    </row>
    <row r="1197" spans="1:11" ht="12" customHeight="1" x14ac:dyDescent="0.15">
      <c r="A1197" s="37"/>
      <c r="K1197" s="37"/>
    </row>
    <row r="1198" spans="1:11" ht="12" customHeight="1" x14ac:dyDescent="0.15">
      <c r="A1198" s="37"/>
      <c r="K1198" s="37"/>
    </row>
    <row r="1199" spans="1:11" ht="12" customHeight="1" x14ac:dyDescent="0.15">
      <c r="A1199" s="37"/>
      <c r="K1199" s="37"/>
    </row>
    <row r="1200" spans="1:11" ht="12" customHeight="1" x14ac:dyDescent="0.15">
      <c r="A1200" s="37"/>
      <c r="K1200" s="37"/>
    </row>
    <row r="1201" spans="1:11" ht="12" customHeight="1" x14ac:dyDescent="0.15">
      <c r="A1201" s="37"/>
      <c r="K1201" s="37"/>
    </row>
    <row r="1202" spans="1:11" ht="12" customHeight="1" x14ac:dyDescent="0.15">
      <c r="A1202" s="37"/>
      <c r="K1202" s="37"/>
    </row>
    <row r="1203" spans="1:11" ht="12" customHeight="1" x14ac:dyDescent="0.15">
      <c r="A1203" s="37"/>
      <c r="K1203" s="37"/>
    </row>
    <row r="1204" spans="1:11" ht="12" customHeight="1" x14ac:dyDescent="0.15">
      <c r="A1204" s="37"/>
      <c r="K1204" s="37"/>
    </row>
    <row r="1205" spans="1:11" ht="12" customHeight="1" x14ac:dyDescent="0.15">
      <c r="A1205" s="37"/>
      <c r="K1205" s="37"/>
    </row>
    <row r="1206" spans="1:11" ht="12" customHeight="1" x14ac:dyDescent="0.15">
      <c r="A1206" s="37"/>
      <c r="K1206" s="37"/>
    </row>
    <row r="1207" spans="1:11" ht="12" customHeight="1" x14ac:dyDescent="0.15">
      <c r="A1207" s="37"/>
      <c r="K1207" s="37"/>
    </row>
    <row r="1208" spans="1:11" ht="12" customHeight="1" x14ac:dyDescent="0.15">
      <c r="A1208" s="37"/>
      <c r="K1208" s="37"/>
    </row>
    <row r="1209" spans="1:11" ht="12" customHeight="1" x14ac:dyDescent="0.15">
      <c r="A1209" s="37"/>
    </row>
  </sheetData>
  <mergeCells count="2">
    <mergeCell ref="A1:E4"/>
    <mergeCell ref="Q11:R12"/>
  </mergeCells>
  <phoneticPr fontId="2" type="noConversion"/>
  <conditionalFormatting sqref="Q15:Q32">
    <cfRule type="cellIs" dxfId="3" priority="1" operator="greaterThan">
      <formula>(IF(R15=12,228000)+IF(R15&lt;12,171000))</formula>
    </cfRule>
  </conditionalFormatting>
  <printOptions horizontalCentered="1" verticalCentered="1"/>
  <pageMargins left="0.25" right="0.44" top="7.0000000000000007E-2" bottom="0.02" header="0.5" footer="0.5"/>
  <pageSetup scale="90" orientation="portrait" horizontalDpi="300" verticalDpi="300" r:id="rId1"/>
  <headerFooter alignWithMargins="0">
    <oddFooter>&amp;R13August2019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209"/>
  <sheetViews>
    <sheetView showGridLines="0" showZeros="0" zoomScale="120" zoomScaleNormal="120" workbookViewId="0">
      <selection activeCell="O1" sqref="O1:Q9"/>
    </sheetView>
  </sheetViews>
  <sheetFormatPr baseColWidth="10" defaultColWidth="10.7109375" defaultRowHeight="12" customHeight="1" x14ac:dyDescent="0.15"/>
  <cols>
    <col min="1" max="1" width="2.7109375" style="50" customWidth="1"/>
    <col min="2" max="3" width="1.7109375" style="37" customWidth="1"/>
    <col min="4" max="4" width="26.85546875" style="49" customWidth="1"/>
    <col min="5" max="5" width="1.7109375" style="49" customWidth="1"/>
    <col min="6" max="6" width="12.5703125" style="49" customWidth="1"/>
    <col min="7" max="7" width="12.5703125" style="37" customWidth="1"/>
    <col min="8" max="8" width="5.140625" style="37" customWidth="1"/>
    <col min="9" max="9" width="5.42578125" style="37" customWidth="1"/>
    <col min="10" max="10" width="4.7109375" style="33" customWidth="1"/>
    <col min="11" max="11" width="13.42578125" style="134" bestFit="1" customWidth="1"/>
    <col min="12" max="12" width="5.42578125" style="37" customWidth="1"/>
    <col min="13" max="13" width="3.5703125" style="37" customWidth="1"/>
    <col min="14" max="14" width="3.28515625" style="37" customWidth="1"/>
    <col min="15" max="15" width="17.85546875" style="36" bestFit="1" customWidth="1"/>
    <col min="16" max="21" width="10.7109375" style="37" customWidth="1"/>
    <col min="22" max="16384" width="10.7109375" style="37"/>
  </cols>
  <sheetData>
    <row r="1" spans="1:18" s="44" customFormat="1" ht="12" customHeight="1" x14ac:dyDescent="0.15">
      <c r="A1" s="248" t="s">
        <v>152</v>
      </c>
      <c r="B1" s="249"/>
      <c r="C1" s="249"/>
      <c r="D1" s="249"/>
      <c r="E1" s="249"/>
      <c r="F1" s="43"/>
      <c r="J1" s="45"/>
      <c r="K1" s="201"/>
      <c r="O1" s="4"/>
      <c r="P1" s="5"/>
      <c r="Q1" s="6"/>
    </row>
    <row r="2" spans="1:18" ht="12" customHeight="1" x14ac:dyDescent="0.15">
      <c r="A2" s="250"/>
      <c r="B2" s="250"/>
      <c r="C2" s="250"/>
      <c r="D2" s="250"/>
      <c r="E2" s="250"/>
      <c r="G2" s="7"/>
      <c r="K2" s="37"/>
      <c r="O2" s="245" t="s">
        <v>10</v>
      </c>
      <c r="P2" s="1"/>
      <c r="Q2" s="2"/>
    </row>
    <row r="3" spans="1:18" ht="13" x14ac:dyDescent="0.15">
      <c r="A3" s="250"/>
      <c r="B3" s="250"/>
      <c r="C3" s="250"/>
      <c r="D3" s="250"/>
      <c r="E3" s="250"/>
      <c r="G3" s="7" t="s">
        <v>141</v>
      </c>
      <c r="K3" s="37"/>
      <c r="O3" s="240"/>
      <c r="P3" s="257" t="s">
        <v>129</v>
      </c>
      <c r="Q3" s="241"/>
    </row>
    <row r="4" spans="1:18" ht="12" customHeight="1" x14ac:dyDescent="0.15">
      <c r="A4" s="250"/>
      <c r="B4" s="250"/>
      <c r="C4" s="250"/>
      <c r="D4" s="250"/>
      <c r="E4" s="250"/>
      <c r="G4" s="8"/>
      <c r="K4" s="37"/>
      <c r="O4" s="9"/>
      <c r="P4" s="1"/>
      <c r="Q4" s="2"/>
    </row>
    <row r="5" spans="1:18" ht="12" customHeight="1" x14ac:dyDescent="0.15">
      <c r="K5" s="37"/>
      <c r="O5" s="254"/>
      <c r="P5" s="256" t="s">
        <v>130</v>
      </c>
      <c r="Q5" s="255"/>
    </row>
    <row r="6" spans="1:18" ht="12" customHeight="1" x14ac:dyDescent="0.15">
      <c r="G6" s="7" t="s">
        <v>38</v>
      </c>
      <c r="K6" s="37"/>
      <c r="O6" s="263"/>
      <c r="P6" s="258"/>
      <c r="Q6" s="259"/>
    </row>
    <row r="7" spans="1:18" ht="12" customHeight="1" x14ac:dyDescent="0.15">
      <c r="A7" s="51" t="s">
        <v>44</v>
      </c>
      <c r="B7" s="52"/>
      <c r="C7" s="52"/>
      <c r="D7" s="53"/>
      <c r="E7" s="53"/>
      <c r="F7" s="53"/>
      <c r="G7" s="53"/>
      <c r="H7" s="54"/>
      <c r="I7" s="55"/>
      <c r="J7" s="55"/>
      <c r="K7" s="56" t="s">
        <v>35</v>
      </c>
      <c r="L7" s="7"/>
      <c r="M7" s="7"/>
      <c r="O7" s="263" t="s">
        <v>194</v>
      </c>
      <c r="P7" s="263"/>
      <c r="Q7" s="259"/>
    </row>
    <row r="8" spans="1:18" ht="12" customHeight="1" x14ac:dyDescent="0.15">
      <c r="A8" s="10"/>
      <c r="B8" s="11"/>
      <c r="C8" s="11"/>
      <c r="D8" s="57" t="s">
        <v>144</v>
      </c>
      <c r="E8" s="12"/>
      <c r="F8" s="12"/>
      <c r="G8" s="12"/>
      <c r="H8" s="13"/>
      <c r="I8" s="14"/>
      <c r="J8" s="11"/>
      <c r="K8" s="232">
        <f>'YR 1'!K8</f>
        <v>0</v>
      </c>
      <c r="L8" s="59"/>
      <c r="M8" s="59"/>
      <c r="O8" s="266" t="s">
        <v>195</v>
      </c>
      <c r="P8" s="264"/>
      <c r="Q8" s="259"/>
    </row>
    <row r="9" spans="1:18" ht="12" customHeight="1" thickBot="1" x14ac:dyDescent="0.2">
      <c r="A9" s="37"/>
      <c r="D9" s="60"/>
      <c r="E9" s="60"/>
      <c r="F9" s="60"/>
      <c r="G9" s="60"/>
      <c r="H9" s="61"/>
      <c r="I9" s="62"/>
      <c r="J9" s="59"/>
      <c r="K9" s="63" t="s">
        <v>185</v>
      </c>
      <c r="L9" s="64"/>
      <c r="M9" s="64"/>
      <c r="O9" s="260"/>
      <c r="P9" s="261"/>
      <c r="Q9" s="262"/>
    </row>
    <row r="10" spans="1:18" ht="12" customHeight="1" x14ac:dyDescent="0.15">
      <c r="A10" s="50" t="s">
        <v>45</v>
      </c>
      <c r="B10" s="15"/>
      <c r="C10" s="15"/>
      <c r="D10" s="16"/>
      <c r="E10" s="17"/>
      <c r="F10" s="17"/>
      <c r="G10" s="17"/>
      <c r="H10" s="18"/>
      <c r="I10" s="18"/>
      <c r="J10" s="15" t="s">
        <v>6</v>
      </c>
      <c r="K10" s="231">
        <f>'YR 2'!K11+1</f>
        <v>36891</v>
      </c>
    </row>
    <row r="11" spans="1:18" ht="12" customHeight="1" x14ac:dyDescent="0.15">
      <c r="A11" s="10"/>
      <c r="B11" s="11"/>
      <c r="C11" s="11"/>
      <c r="D11" s="234">
        <f>'YR 1'!D11</f>
        <v>0</v>
      </c>
      <c r="E11" s="19"/>
      <c r="F11" s="19"/>
      <c r="G11" s="19"/>
      <c r="H11" s="14"/>
      <c r="I11" s="14"/>
      <c r="J11" s="67" t="s">
        <v>34</v>
      </c>
      <c r="K11" s="231" t="str">
        <f>TEXT(K10+364,"mm/dd/yy")</f>
        <v>12/31/05</v>
      </c>
      <c r="Q11" s="243" t="s">
        <v>177</v>
      </c>
      <c r="R11" s="243"/>
    </row>
    <row r="12" spans="1:18" ht="12" customHeight="1" x14ac:dyDescent="0.15">
      <c r="A12" s="50" t="s">
        <v>47</v>
      </c>
      <c r="D12" s="64"/>
      <c r="E12" s="64"/>
      <c r="F12" s="64"/>
      <c r="G12" s="64"/>
      <c r="H12" s="68"/>
      <c r="I12" s="8" t="s">
        <v>12</v>
      </c>
      <c r="J12" s="69"/>
      <c r="K12" s="70"/>
      <c r="L12" s="59"/>
      <c r="M12" s="59"/>
      <c r="P12" s="36"/>
      <c r="Q12" s="243"/>
      <c r="R12" s="243"/>
    </row>
    <row r="13" spans="1:18" ht="12" customHeight="1" x14ac:dyDescent="0.15">
      <c r="A13" s="50" t="s">
        <v>190</v>
      </c>
      <c r="D13" s="64"/>
      <c r="E13" s="64"/>
      <c r="F13" s="64"/>
      <c r="G13" s="64"/>
      <c r="H13" s="71"/>
      <c r="I13" s="72" t="s">
        <v>49</v>
      </c>
      <c r="J13" s="73"/>
      <c r="K13" s="74" t="s">
        <v>50</v>
      </c>
      <c r="L13" s="8"/>
      <c r="M13" s="8"/>
      <c r="P13" s="7" t="s">
        <v>30</v>
      </c>
      <c r="Q13" s="7" t="s">
        <v>7</v>
      </c>
    </row>
    <row r="14" spans="1:18" ht="12" customHeight="1" x14ac:dyDescent="0.15">
      <c r="B14" s="75"/>
      <c r="C14" s="75"/>
      <c r="D14" s="76"/>
      <c r="E14" s="76"/>
      <c r="F14" s="76"/>
      <c r="G14" s="76"/>
      <c r="H14" s="77" t="s">
        <v>51</v>
      </c>
      <c r="I14" s="78" t="s">
        <v>52</v>
      </c>
      <c r="J14" s="78" t="s">
        <v>53</v>
      </c>
      <c r="K14" s="79"/>
      <c r="L14" s="8"/>
      <c r="M14" s="8"/>
      <c r="P14" s="7" t="s">
        <v>189</v>
      </c>
      <c r="Q14" s="7" t="s">
        <v>8</v>
      </c>
      <c r="R14" s="7" t="s">
        <v>106</v>
      </c>
    </row>
    <row r="15" spans="1:18" ht="12" customHeight="1" x14ac:dyDescent="0.15">
      <c r="A15" s="80">
        <v>1</v>
      </c>
      <c r="B15" s="20"/>
      <c r="C15" s="21"/>
      <c r="D15" s="81">
        <f>D11</f>
        <v>0</v>
      </c>
      <c r="E15" s="82"/>
      <c r="F15" s="82"/>
      <c r="G15" s="82"/>
      <c r="H15" s="58"/>
      <c r="I15" s="58"/>
      <c r="J15" s="58"/>
      <c r="K15" s="83">
        <f>(IF(R15&gt;9, (P15*H15),0)+IF(R15&lt;=9, (P15*(I15+J15)),0))</f>
        <v>0</v>
      </c>
      <c r="L15" s="28"/>
      <c r="M15" s="28"/>
      <c r="N15" s="37" t="s">
        <v>14</v>
      </c>
      <c r="O15" s="81">
        <f>D11</f>
        <v>0</v>
      </c>
      <c r="P15" s="226">
        <f>Q15/R15</f>
        <v>0</v>
      </c>
      <c r="Q15" s="84">
        <f>'YR 2'!Q15*1.03</f>
        <v>0</v>
      </c>
      <c r="R15" s="233">
        <f>'YR 1'!R15</f>
        <v>9</v>
      </c>
    </row>
    <row r="16" spans="1:18" ht="12" customHeight="1" x14ac:dyDescent="0.15">
      <c r="A16" s="80">
        <v>2</v>
      </c>
      <c r="B16" s="20"/>
      <c r="C16" s="21"/>
      <c r="D16" s="235">
        <f>'YR 1'!D16</f>
        <v>0</v>
      </c>
      <c r="E16" s="82"/>
      <c r="F16" s="82"/>
      <c r="G16" s="82"/>
      <c r="H16" s="58"/>
      <c r="I16" s="58"/>
      <c r="J16" s="58"/>
      <c r="K16" s="83">
        <f t="shared" ref="K16:K24" si="0">(IF(R16&gt;9, (P16*H16),0)+IF(R16&lt;=9, (P16*(I16+J16)),0))</f>
        <v>0</v>
      </c>
      <c r="L16" s="28"/>
      <c r="M16" s="28"/>
      <c r="N16" s="37" t="s">
        <v>15</v>
      </c>
      <c r="O16" s="81">
        <f>D16</f>
        <v>0</v>
      </c>
      <c r="P16" s="226">
        <f>Q16/R16</f>
        <v>0</v>
      </c>
      <c r="Q16" s="84">
        <f>'YR 2'!Q16*1.03</f>
        <v>0</v>
      </c>
      <c r="R16" s="233">
        <f>'YR 1'!R16</f>
        <v>9</v>
      </c>
    </row>
    <row r="17" spans="1:18" ht="12" customHeight="1" x14ac:dyDescent="0.15">
      <c r="A17" s="80">
        <v>3</v>
      </c>
      <c r="B17" s="21"/>
      <c r="C17" s="21"/>
      <c r="D17" s="235">
        <f>'YR 1'!D17</f>
        <v>0</v>
      </c>
      <c r="E17" s="82"/>
      <c r="F17" s="82"/>
      <c r="G17" s="82"/>
      <c r="H17" s="58"/>
      <c r="I17" s="58"/>
      <c r="J17" s="58"/>
      <c r="K17" s="83">
        <f t="shared" si="0"/>
        <v>0</v>
      </c>
      <c r="L17" s="28"/>
      <c r="M17" s="28"/>
      <c r="N17" s="37" t="s">
        <v>15</v>
      </c>
      <c r="O17" s="81">
        <f>D17</f>
        <v>0</v>
      </c>
      <c r="P17" s="226">
        <f>Q17/R17</f>
        <v>0</v>
      </c>
      <c r="Q17" s="84">
        <f>'YR 2'!Q17*1.03</f>
        <v>0</v>
      </c>
      <c r="R17" s="233">
        <f>'YR 1'!R17</f>
        <v>9</v>
      </c>
    </row>
    <row r="18" spans="1:18" ht="12" customHeight="1" x14ac:dyDescent="0.15">
      <c r="A18" s="80">
        <v>4</v>
      </c>
      <c r="B18" s="21"/>
      <c r="C18" s="21"/>
      <c r="D18" s="235">
        <f>'YR 1'!D18</f>
        <v>0</v>
      </c>
      <c r="E18" s="82"/>
      <c r="F18" s="82"/>
      <c r="G18" s="87"/>
      <c r="H18" s="58"/>
      <c r="I18" s="58"/>
      <c r="J18" s="58"/>
      <c r="K18" s="83">
        <f t="shared" si="0"/>
        <v>0</v>
      </c>
      <c r="L18" s="28"/>
      <c r="M18" s="28"/>
      <c r="N18" s="37" t="s">
        <v>15</v>
      </c>
      <c r="O18" s="81">
        <f t="shared" ref="O18:O24" si="1">D18</f>
        <v>0</v>
      </c>
      <c r="P18" s="226">
        <f t="shared" ref="P18:P24" si="2">Q18/R18</f>
        <v>0</v>
      </c>
      <c r="Q18" s="84">
        <f>'YR 2'!Q18*1.03</f>
        <v>0</v>
      </c>
      <c r="R18" s="233">
        <f>'YR 1'!R18</f>
        <v>9</v>
      </c>
    </row>
    <row r="19" spans="1:18" ht="12" customHeight="1" x14ac:dyDescent="0.15">
      <c r="A19" s="80">
        <v>5</v>
      </c>
      <c r="B19" s="21"/>
      <c r="C19" s="21"/>
      <c r="D19" s="235">
        <f>'YR 1'!D19</f>
        <v>0</v>
      </c>
      <c r="E19" s="82"/>
      <c r="F19" s="82"/>
      <c r="G19" s="88"/>
      <c r="H19" s="58"/>
      <c r="I19" s="58"/>
      <c r="J19" s="58"/>
      <c r="K19" s="83">
        <f t="shared" si="0"/>
        <v>0</v>
      </c>
      <c r="L19" s="28"/>
      <c r="M19" s="28"/>
      <c r="N19" s="37" t="s">
        <v>15</v>
      </c>
      <c r="O19" s="81">
        <f t="shared" si="1"/>
        <v>0</v>
      </c>
      <c r="P19" s="226">
        <f t="shared" si="2"/>
        <v>0</v>
      </c>
      <c r="Q19" s="84">
        <f>'YR 2'!Q19*1.03</f>
        <v>0</v>
      </c>
      <c r="R19" s="233">
        <f>'YR 1'!R19</f>
        <v>9</v>
      </c>
    </row>
    <row r="20" spans="1:18" ht="12" customHeight="1" x14ac:dyDescent="0.15">
      <c r="A20" s="80">
        <v>6</v>
      </c>
      <c r="B20" s="21"/>
      <c r="C20" s="21"/>
      <c r="D20" s="235">
        <f>'YR 1'!D20</f>
        <v>0</v>
      </c>
      <c r="E20" s="82"/>
      <c r="F20" s="82"/>
      <c r="G20" s="88"/>
      <c r="H20" s="58"/>
      <c r="I20" s="58"/>
      <c r="J20" s="58"/>
      <c r="K20" s="83">
        <f t="shared" si="0"/>
        <v>0</v>
      </c>
      <c r="L20" s="28"/>
      <c r="M20" s="28"/>
      <c r="N20" s="37" t="s">
        <v>15</v>
      </c>
      <c r="O20" s="81">
        <f t="shared" si="1"/>
        <v>0</v>
      </c>
      <c r="P20" s="226">
        <f t="shared" si="2"/>
        <v>0</v>
      </c>
      <c r="Q20" s="84">
        <f>'YR 2'!Q20*1.03</f>
        <v>0</v>
      </c>
      <c r="R20" s="233">
        <f>'YR 1'!R20</f>
        <v>9</v>
      </c>
    </row>
    <row r="21" spans="1:18" ht="12" customHeight="1" x14ac:dyDescent="0.15">
      <c r="A21" s="80">
        <v>7</v>
      </c>
      <c r="B21" s="21"/>
      <c r="C21" s="21"/>
      <c r="D21" s="235">
        <f>'YR 1'!D21</f>
        <v>0</v>
      </c>
      <c r="E21" s="82"/>
      <c r="F21" s="82"/>
      <c r="G21" s="88"/>
      <c r="H21" s="58"/>
      <c r="I21" s="58"/>
      <c r="J21" s="58"/>
      <c r="K21" s="83">
        <f t="shared" si="0"/>
        <v>0</v>
      </c>
      <c r="L21" s="28"/>
      <c r="M21" s="28"/>
      <c r="N21" s="37" t="s">
        <v>15</v>
      </c>
      <c r="O21" s="81">
        <f t="shared" si="1"/>
        <v>0</v>
      </c>
      <c r="P21" s="226">
        <f t="shared" si="2"/>
        <v>0</v>
      </c>
      <c r="Q21" s="84">
        <f>'YR 2'!Q21*1.03</f>
        <v>0</v>
      </c>
      <c r="R21" s="233">
        <f>'YR 1'!R21</f>
        <v>9</v>
      </c>
    </row>
    <row r="22" spans="1:18" ht="12" customHeight="1" x14ac:dyDescent="0.15">
      <c r="A22" s="80">
        <v>8</v>
      </c>
      <c r="B22" s="21"/>
      <c r="C22" s="21"/>
      <c r="D22" s="235">
        <f>'YR 1'!D22</f>
        <v>0</v>
      </c>
      <c r="E22" s="82"/>
      <c r="F22" s="82"/>
      <c r="G22" s="88"/>
      <c r="H22" s="58"/>
      <c r="I22" s="58"/>
      <c r="J22" s="58"/>
      <c r="K22" s="83">
        <f t="shared" si="0"/>
        <v>0</v>
      </c>
      <c r="L22" s="28"/>
      <c r="M22" s="28"/>
      <c r="N22" s="37" t="s">
        <v>15</v>
      </c>
      <c r="O22" s="81">
        <f t="shared" si="1"/>
        <v>0</v>
      </c>
      <c r="P22" s="226">
        <f t="shared" si="2"/>
        <v>0</v>
      </c>
      <c r="Q22" s="84">
        <f>'YR 2'!Q22*1.03</f>
        <v>0</v>
      </c>
      <c r="R22" s="233">
        <f>'YR 1'!R22</f>
        <v>9</v>
      </c>
    </row>
    <row r="23" spans="1:18" ht="12" customHeight="1" x14ac:dyDescent="0.15">
      <c r="A23" s="80">
        <v>9</v>
      </c>
      <c r="B23" s="21"/>
      <c r="C23" s="21"/>
      <c r="D23" s="235">
        <f>'YR 1'!D23</f>
        <v>0</v>
      </c>
      <c r="E23" s="82"/>
      <c r="F23" s="82"/>
      <c r="G23" s="88"/>
      <c r="H23" s="58"/>
      <c r="I23" s="58"/>
      <c r="J23" s="58"/>
      <c r="K23" s="83">
        <f t="shared" si="0"/>
        <v>0</v>
      </c>
      <c r="L23" s="28"/>
      <c r="M23" s="28"/>
      <c r="N23" s="37" t="s">
        <v>15</v>
      </c>
      <c r="O23" s="81">
        <f t="shared" si="1"/>
        <v>0</v>
      </c>
      <c r="P23" s="226">
        <f t="shared" si="2"/>
        <v>0</v>
      </c>
      <c r="Q23" s="84">
        <f>'YR 2'!Q23*1.03</f>
        <v>0</v>
      </c>
      <c r="R23" s="233">
        <f>'YR 1'!R23</f>
        <v>9</v>
      </c>
    </row>
    <row r="24" spans="1:18" ht="12" customHeight="1" x14ac:dyDescent="0.15">
      <c r="A24" s="80">
        <v>10</v>
      </c>
      <c r="B24" s="21"/>
      <c r="C24" s="21"/>
      <c r="D24" s="235">
        <f>'YR 1'!D24</f>
        <v>0</v>
      </c>
      <c r="E24" s="82"/>
      <c r="F24" s="82"/>
      <c r="G24" s="88"/>
      <c r="H24" s="58"/>
      <c r="I24" s="58"/>
      <c r="J24" s="58"/>
      <c r="K24" s="83">
        <f t="shared" si="0"/>
        <v>0</v>
      </c>
      <c r="L24" s="28"/>
      <c r="M24" s="28"/>
      <c r="N24" s="37" t="s">
        <v>15</v>
      </c>
      <c r="O24" s="81">
        <f t="shared" si="1"/>
        <v>0</v>
      </c>
      <c r="P24" s="226">
        <f t="shared" si="2"/>
        <v>0</v>
      </c>
      <c r="Q24" s="84">
        <f>'YR 2'!Q24*1.03</f>
        <v>0</v>
      </c>
      <c r="R24" s="233">
        <f>'YR 1'!R24</f>
        <v>9</v>
      </c>
    </row>
    <row r="25" spans="1:18" ht="12" customHeight="1" x14ac:dyDescent="0.15">
      <c r="A25" s="80"/>
      <c r="B25" s="21"/>
      <c r="C25" s="21"/>
      <c r="D25" s="22" t="s">
        <v>43</v>
      </c>
      <c r="E25" s="82"/>
      <c r="F25" s="82"/>
      <c r="G25" s="88"/>
      <c r="H25" s="58"/>
      <c r="I25" s="217"/>
      <c r="J25" s="217"/>
      <c r="K25" s="83">
        <f>((H25)*P25)</f>
        <v>0</v>
      </c>
      <c r="L25" s="28"/>
      <c r="M25" s="28"/>
      <c r="O25" s="22" t="s">
        <v>31</v>
      </c>
      <c r="P25" s="226">
        <f t="shared" ref="P25:P32" si="3">Q25/12</f>
        <v>0</v>
      </c>
      <c r="Q25" s="84">
        <f>'YR 2'!Q25*1.03</f>
        <v>0</v>
      </c>
      <c r="R25" s="90"/>
    </row>
    <row r="26" spans="1:18" ht="12" customHeight="1" x14ac:dyDescent="0.15">
      <c r="A26" s="80"/>
      <c r="B26" s="21"/>
      <c r="C26" s="21"/>
      <c r="D26" s="22" t="s">
        <v>43</v>
      </c>
      <c r="E26" s="82"/>
      <c r="F26" s="82"/>
      <c r="G26" s="91"/>
      <c r="H26" s="58"/>
      <c r="I26" s="217"/>
      <c r="J26" s="217"/>
      <c r="K26" s="83">
        <f>((H26)*P26)</f>
        <v>0</v>
      </c>
      <c r="L26" s="28"/>
      <c r="M26" s="28"/>
      <c r="O26" s="22" t="s">
        <v>31</v>
      </c>
      <c r="P26" s="226">
        <f t="shared" si="3"/>
        <v>0</v>
      </c>
      <c r="Q26" s="84">
        <f>'YR 2'!Q26*1.03</f>
        <v>0</v>
      </c>
      <c r="R26" s="90"/>
    </row>
    <row r="27" spans="1:18" ht="12" customHeight="1" x14ac:dyDescent="0.15">
      <c r="A27" s="80"/>
      <c r="B27" s="21"/>
      <c r="C27" s="21"/>
      <c r="D27" s="22" t="s">
        <v>43</v>
      </c>
      <c r="E27" s="82"/>
      <c r="F27" s="82"/>
      <c r="G27" s="88"/>
      <c r="H27" s="58"/>
      <c r="I27" s="217"/>
      <c r="J27" s="217"/>
      <c r="K27" s="83">
        <f>((H27)*P27)</f>
        <v>0</v>
      </c>
      <c r="L27" s="28"/>
      <c r="M27" s="28"/>
      <c r="O27" s="22" t="s">
        <v>31</v>
      </c>
      <c r="P27" s="226">
        <f>Q27/12</f>
        <v>0</v>
      </c>
      <c r="Q27" s="84">
        <f>'YR 2'!Q27*1.03</f>
        <v>0</v>
      </c>
      <c r="R27" s="90"/>
    </row>
    <row r="28" spans="1:18" ht="12" customHeight="1" thickBot="1" x14ac:dyDescent="0.2">
      <c r="A28" s="80"/>
      <c r="B28" s="21"/>
      <c r="C28" s="21"/>
      <c r="D28" s="22" t="s">
        <v>43</v>
      </c>
      <c r="E28" s="82"/>
      <c r="F28" s="82"/>
      <c r="G28" s="88"/>
      <c r="H28" s="58"/>
      <c r="I28" s="217"/>
      <c r="J28" s="217"/>
      <c r="K28" s="83">
        <f>((H28)*P28)</f>
        <v>0</v>
      </c>
      <c r="L28" s="28"/>
      <c r="M28" s="28"/>
      <c r="O28" s="22" t="s">
        <v>31</v>
      </c>
      <c r="P28" s="226">
        <f>Q28/12</f>
        <v>0</v>
      </c>
      <c r="Q28" s="84">
        <f>'YR 2'!Q28*1.03</f>
        <v>0</v>
      </c>
      <c r="R28" s="90"/>
    </row>
    <row r="29" spans="1:18" ht="12" customHeight="1" thickBot="1" x14ac:dyDescent="0.2">
      <c r="A29" s="92">
        <v>11</v>
      </c>
      <c r="B29" s="23"/>
      <c r="C29" s="52" t="s">
        <v>56</v>
      </c>
      <c r="D29" s="93"/>
      <c r="E29" s="93"/>
      <c r="F29" s="93"/>
      <c r="G29" s="93"/>
      <c r="H29" s="58"/>
      <c r="I29" s="217"/>
      <c r="J29" s="217"/>
      <c r="K29" s="83">
        <f>P30*H29</f>
        <v>0</v>
      </c>
      <c r="L29" s="28"/>
      <c r="M29" s="28"/>
      <c r="O29" s="230" t="s">
        <v>54</v>
      </c>
      <c r="P29" s="226">
        <f t="shared" si="3"/>
        <v>0</v>
      </c>
      <c r="Q29" s="84">
        <f>'YR 1'!Q29</f>
        <v>0</v>
      </c>
      <c r="R29" s="90"/>
    </row>
    <row r="30" spans="1:18" ht="12" customHeight="1" x14ac:dyDescent="0.15">
      <c r="A30" s="80">
        <v>12</v>
      </c>
      <c r="B30" s="60" t="s">
        <v>57</v>
      </c>
      <c r="C30" s="24"/>
      <c r="D30" s="93" t="s">
        <v>187</v>
      </c>
      <c r="E30" s="93"/>
      <c r="F30" s="93"/>
      <c r="G30" s="93"/>
      <c r="H30" s="94">
        <f>SUM(H15:H29)</f>
        <v>0</v>
      </c>
      <c r="I30" s="94">
        <f>SUM(I15:I29)</f>
        <v>0</v>
      </c>
      <c r="J30" s="94">
        <f>SUM(J15:J29)</f>
        <v>0</v>
      </c>
      <c r="K30" s="83">
        <f>SUM(K15:K29)</f>
        <v>0</v>
      </c>
      <c r="L30" s="33"/>
      <c r="M30" s="33"/>
      <c r="O30" s="230" t="s">
        <v>180</v>
      </c>
      <c r="P30" s="226">
        <f t="shared" si="3"/>
        <v>0</v>
      </c>
      <c r="Q30" s="84">
        <f>'YR 2'!Q30*1.03</f>
        <v>0</v>
      </c>
      <c r="R30" s="90"/>
    </row>
    <row r="31" spans="1:18" ht="12" customHeight="1" thickBot="1" x14ac:dyDescent="0.2">
      <c r="A31" s="92" t="s">
        <v>58</v>
      </c>
      <c r="B31" s="52" t="s">
        <v>59</v>
      </c>
      <c r="C31" s="52"/>
      <c r="D31" s="93"/>
      <c r="E31" s="93"/>
      <c r="F31" s="93"/>
      <c r="G31" s="93"/>
      <c r="H31" s="218"/>
      <c r="I31" s="95"/>
      <c r="J31" s="95"/>
      <c r="K31" s="95"/>
      <c r="L31" s="33"/>
      <c r="M31" s="33"/>
      <c r="O31" s="230" t="s">
        <v>181</v>
      </c>
      <c r="P31" s="226">
        <f t="shared" si="3"/>
        <v>0</v>
      </c>
      <c r="Q31" s="84">
        <f>'YR 2'!Q31*1.03</f>
        <v>0</v>
      </c>
      <c r="R31" s="90"/>
    </row>
    <row r="32" spans="1:18" ht="12" customHeight="1" thickBot="1" x14ac:dyDescent="0.2">
      <c r="A32" s="92" t="s">
        <v>5</v>
      </c>
      <c r="B32" s="25"/>
      <c r="C32" s="52" t="s">
        <v>178</v>
      </c>
      <c r="D32" s="96"/>
      <c r="E32" s="93"/>
      <c r="F32" s="93"/>
      <c r="G32" s="93"/>
      <c r="H32" s="58"/>
      <c r="I32" s="89"/>
      <c r="J32" s="89"/>
      <c r="K32" s="83">
        <f>(P30*H32)*B32</f>
        <v>0</v>
      </c>
      <c r="L32" s="28"/>
      <c r="M32" s="28"/>
      <c r="O32" s="230" t="s">
        <v>183</v>
      </c>
      <c r="P32" s="226">
        <f t="shared" si="3"/>
        <v>0</v>
      </c>
      <c r="Q32" s="84">
        <f>'YR 2'!Q32*1.03</f>
        <v>0</v>
      </c>
      <c r="R32" s="90"/>
    </row>
    <row r="33" spans="1:18" ht="12" customHeight="1" thickBot="1" x14ac:dyDescent="0.2">
      <c r="A33" s="92" t="s">
        <v>62</v>
      </c>
      <c r="B33" s="26"/>
      <c r="C33" s="52" t="s">
        <v>179</v>
      </c>
      <c r="D33" s="64"/>
      <c r="E33" s="93"/>
      <c r="F33" s="55"/>
      <c r="G33" s="55"/>
      <c r="H33" s="58"/>
      <c r="I33" s="89"/>
      <c r="J33" s="89"/>
      <c r="K33" s="83">
        <f>(P31*H33)*B33</f>
        <v>0</v>
      </c>
      <c r="L33" s="28"/>
      <c r="M33" s="28"/>
    </row>
    <row r="34" spans="1:18" ht="12" customHeight="1" thickBot="1" x14ac:dyDescent="0.2">
      <c r="A34" s="92" t="s">
        <v>63</v>
      </c>
      <c r="B34" s="26"/>
      <c r="C34" s="52" t="s">
        <v>64</v>
      </c>
      <c r="D34" s="93"/>
      <c r="E34" s="93"/>
      <c r="F34" s="97">
        <f>Q29/12</f>
        <v>0</v>
      </c>
      <c r="G34" s="27" t="s">
        <v>9</v>
      </c>
      <c r="H34" s="58"/>
      <c r="I34" s="227"/>
      <c r="J34" s="227"/>
      <c r="K34" s="83">
        <f>B34*F34*H34</f>
        <v>0</v>
      </c>
      <c r="L34" s="28"/>
      <c r="M34" s="28"/>
    </row>
    <row r="35" spans="1:18" ht="12" customHeight="1" thickBot="1" x14ac:dyDescent="0.2">
      <c r="A35" s="92" t="s">
        <v>65</v>
      </c>
      <c r="B35" s="26"/>
      <c r="C35" s="52" t="s">
        <v>191</v>
      </c>
      <c r="D35" s="93"/>
      <c r="E35" s="93"/>
      <c r="F35" s="97">
        <f>Q29/12</f>
        <v>0</v>
      </c>
      <c r="G35" s="27" t="s">
        <v>9</v>
      </c>
      <c r="H35" s="227"/>
      <c r="I35" s="227"/>
      <c r="J35" s="58"/>
      <c r="K35" s="83">
        <f>B35*F35*J35</f>
        <v>0</v>
      </c>
      <c r="L35" s="28"/>
      <c r="M35" s="28"/>
    </row>
    <row r="36" spans="1:18" ht="12" customHeight="1" thickBot="1" x14ac:dyDescent="0.2">
      <c r="A36" s="92" t="s">
        <v>67</v>
      </c>
      <c r="B36" s="25"/>
      <c r="C36" s="52" t="s">
        <v>66</v>
      </c>
      <c r="D36" s="93"/>
      <c r="E36" s="93"/>
      <c r="F36" s="96"/>
      <c r="G36" s="93"/>
      <c r="H36" s="58"/>
      <c r="I36" s="98" t="s">
        <v>32</v>
      </c>
      <c r="J36" s="98">
        <v>0</v>
      </c>
      <c r="K36" s="83">
        <f>B36*(Rates!B22*Rates!B23)*H36</f>
        <v>0</v>
      </c>
      <c r="L36" s="28"/>
      <c r="M36" s="28"/>
      <c r="O36" s="28"/>
      <c r="P36" s="29" t="s">
        <v>61</v>
      </c>
      <c r="Q36" s="8"/>
    </row>
    <row r="37" spans="1:18" ht="12" customHeight="1" thickBot="1" x14ac:dyDescent="0.2">
      <c r="A37" s="92" t="s">
        <v>55</v>
      </c>
      <c r="B37" s="25"/>
      <c r="C37" s="52" t="s">
        <v>163</v>
      </c>
      <c r="D37" s="93"/>
      <c r="E37" s="93"/>
      <c r="F37" s="64"/>
      <c r="G37" s="93"/>
      <c r="H37" s="58"/>
      <c r="I37" s="98" t="s">
        <v>32</v>
      </c>
      <c r="J37" s="98"/>
      <c r="K37" s="83">
        <f>B37*(Rates!B22*Rates!B23)*H37</f>
        <v>0</v>
      </c>
      <c r="L37" s="28"/>
      <c r="M37" s="28"/>
      <c r="N37" s="37" t="s">
        <v>14</v>
      </c>
      <c r="O37" s="192">
        <f>D11</f>
        <v>0</v>
      </c>
      <c r="P37" s="83">
        <f>IF(R15&gt;9, (H15*Rates!B13+P15*H15*Rates!B4), ((I15*P15)*Rates!B4)+(I15*Rates!B12)+((J15*P15)*Rates!B4))</f>
        <v>0</v>
      </c>
      <c r="R37" s="99"/>
    </row>
    <row r="38" spans="1:18" ht="12" customHeight="1" thickBot="1" x14ac:dyDescent="0.2">
      <c r="A38" s="92" t="s">
        <v>164</v>
      </c>
      <c r="B38" s="25"/>
      <c r="C38" s="52" t="s">
        <v>182</v>
      </c>
      <c r="D38" s="93"/>
      <c r="E38" s="93"/>
      <c r="F38" s="93"/>
      <c r="G38" s="93"/>
      <c r="H38" s="58"/>
      <c r="I38" s="98" t="s">
        <v>13</v>
      </c>
      <c r="J38" s="98"/>
      <c r="K38" s="83">
        <f>Q32/12*B38*H38</f>
        <v>0</v>
      </c>
      <c r="L38" s="28"/>
      <c r="M38" s="28"/>
      <c r="N38" s="37" t="s">
        <v>15</v>
      </c>
      <c r="O38" s="192">
        <f>D16</f>
        <v>0</v>
      </c>
      <c r="P38" s="83">
        <f>IF(R16&gt;9, (H16*Rates!B13+P16*H16*Rates!B4), ((I16*P16)*Rates!B4)+(I16*Rates!B12)+((J16*P16)*Rates!B4))</f>
        <v>0</v>
      </c>
      <c r="R38" s="99"/>
    </row>
    <row r="39" spans="1:18" ht="12" customHeight="1" x14ac:dyDescent="0.15">
      <c r="A39" s="92"/>
      <c r="B39" s="37" t="s">
        <v>68</v>
      </c>
      <c r="C39" s="52"/>
      <c r="D39" s="93"/>
      <c r="E39" s="93"/>
      <c r="F39" s="93"/>
      <c r="G39" s="93"/>
      <c r="H39" s="101"/>
      <c r="I39" s="100"/>
      <c r="J39" s="52"/>
      <c r="K39" s="83">
        <f>SUM(K30:K38)</f>
        <v>0</v>
      </c>
      <c r="L39" s="33"/>
      <c r="M39" s="33"/>
      <c r="N39" s="37" t="s">
        <v>15</v>
      </c>
      <c r="O39" s="192">
        <f t="shared" ref="O39:O46" si="4">D17</f>
        <v>0</v>
      </c>
      <c r="P39" s="83">
        <f>IF(R17&gt;9, (H17*Rates!B13+P17*H17*Rates!B4), ((I17*P17)*Rates!B4)+(I17*Rates!B12)+((J17*P17)*Rates!B4))</f>
        <v>0</v>
      </c>
      <c r="R39" s="99"/>
    </row>
    <row r="40" spans="1:18" ht="12" customHeight="1" x14ac:dyDescent="0.15">
      <c r="A40" s="92" t="s">
        <v>69</v>
      </c>
      <c r="B40" s="52" t="s">
        <v>70</v>
      </c>
      <c r="C40" s="52"/>
      <c r="D40" s="53"/>
      <c r="E40" s="53"/>
      <c r="F40" s="31"/>
      <c r="G40" s="31"/>
      <c r="H40" s="52"/>
      <c r="I40" s="100"/>
      <c r="J40" s="52"/>
      <c r="K40" s="83">
        <f>P58</f>
        <v>0</v>
      </c>
      <c r="L40" s="28"/>
      <c r="M40" s="28"/>
      <c r="N40" s="37" t="s">
        <v>15</v>
      </c>
      <c r="O40" s="192">
        <f t="shared" si="4"/>
        <v>0</v>
      </c>
      <c r="P40" s="83">
        <f>IF(R18&gt;9, (H18*Rates!B13+P18*H18*Rates!B4), ((I18*P18)*Rates!B4)+(I18*Rates!B12)+((J18*P18)*Rates!B4))</f>
        <v>0</v>
      </c>
      <c r="R40" s="99"/>
    </row>
    <row r="41" spans="1:18" ht="12" customHeight="1" x14ac:dyDescent="0.15">
      <c r="A41" s="102"/>
      <c r="B41" s="103" t="s">
        <v>71</v>
      </c>
      <c r="C41" s="104"/>
      <c r="D41" s="105"/>
      <c r="E41" s="105"/>
      <c r="F41" s="105"/>
      <c r="G41" s="105"/>
      <c r="H41" s="104"/>
      <c r="I41" s="104"/>
      <c r="J41" s="104"/>
      <c r="K41" s="83">
        <f>SUM(K39:K40)</f>
        <v>0</v>
      </c>
      <c r="L41" s="33"/>
      <c r="M41" s="33"/>
      <c r="N41" s="37" t="s">
        <v>15</v>
      </c>
      <c r="O41" s="192">
        <f t="shared" si="4"/>
        <v>0</v>
      </c>
      <c r="P41" s="83">
        <f>IF(R19&gt;9, (H19*Rates!B13+P19*H19*Rates!B4), ((I19*P19)*Rates!B4)+(I19*Rates!B12)+((J19*P19)*Rates!B4))</f>
        <v>0</v>
      </c>
      <c r="R41" s="99"/>
    </row>
    <row r="42" spans="1:18" ht="12" customHeight="1" x14ac:dyDescent="0.15">
      <c r="A42" s="50" t="s">
        <v>72</v>
      </c>
      <c r="B42" s="37" t="s">
        <v>73</v>
      </c>
      <c r="D42" s="60"/>
      <c r="E42" s="60"/>
      <c r="F42" s="60"/>
      <c r="G42" s="60"/>
      <c r="I42" s="106"/>
      <c r="J42" s="37"/>
      <c r="K42" s="95"/>
      <c r="L42" s="33"/>
      <c r="M42" s="33"/>
      <c r="N42" s="37" t="s">
        <v>15</v>
      </c>
      <c r="O42" s="192">
        <f t="shared" si="4"/>
        <v>0</v>
      </c>
      <c r="P42" s="83">
        <f>IF(R20&gt;9, (H20*Rates!B13+P20*H20*Rates!B4), ((I20*P20)*Rates!B4)+(I20*Rates!B12)+((J20*P20)*Rates!B4))</f>
        <v>0</v>
      </c>
      <c r="R42" s="99"/>
    </row>
    <row r="43" spans="1:18" ht="12" customHeight="1" x14ac:dyDescent="0.15">
      <c r="A43" s="32"/>
      <c r="B43" s="15"/>
      <c r="C43" s="15"/>
      <c r="D43" s="17" t="s">
        <v>2</v>
      </c>
      <c r="E43" s="17"/>
      <c r="F43" s="17"/>
      <c r="G43" s="17" t="s">
        <v>3</v>
      </c>
      <c r="H43" s="15"/>
      <c r="I43" s="18"/>
      <c r="J43" s="15"/>
      <c r="K43" s="95"/>
      <c r="L43" s="33"/>
      <c r="M43" s="33"/>
      <c r="N43" s="37" t="s">
        <v>15</v>
      </c>
      <c r="O43" s="192">
        <f t="shared" si="4"/>
        <v>0</v>
      </c>
      <c r="P43" s="83">
        <f>IF(R21&gt;9, (H21*Rates!B13+P21*H21*Rates!B4), ((I21*P21)*Rates!B4)+(I21*Rates!B12)+((J21*P21)*Rates!B4))</f>
        <v>0</v>
      </c>
      <c r="R43" s="99"/>
    </row>
    <row r="44" spans="1:18" ht="12" customHeight="1" x14ac:dyDescent="0.15">
      <c r="A44" s="32"/>
      <c r="B44" s="15"/>
      <c r="C44" s="15"/>
      <c r="D44" s="85"/>
      <c r="E44" s="17"/>
      <c r="F44" s="37"/>
      <c r="G44" s="84"/>
      <c r="H44" s="107"/>
      <c r="I44" s="18"/>
      <c r="J44" s="15"/>
      <c r="K44" s="95"/>
      <c r="L44" s="33"/>
      <c r="M44" s="33"/>
      <c r="N44" s="37" t="s">
        <v>15</v>
      </c>
      <c r="O44" s="192">
        <f t="shared" si="4"/>
        <v>0</v>
      </c>
      <c r="P44" s="83">
        <f>IF(R22&gt;9, (H22*Rates!B13+P22*H22*Rates!B4), ((I22*P22)*Rates!B4)+(I22*Rates!B12)+((J22*P22)*Rates!B4))</f>
        <v>0</v>
      </c>
      <c r="R44" s="99"/>
    </row>
    <row r="45" spans="1:18" ht="12" customHeight="1" x14ac:dyDescent="0.15">
      <c r="A45" s="32"/>
      <c r="B45" s="15"/>
      <c r="C45" s="15"/>
      <c r="D45" s="85"/>
      <c r="E45" s="30"/>
      <c r="F45" s="30"/>
      <c r="G45" s="84"/>
      <c r="H45" s="17"/>
      <c r="I45" s="17"/>
      <c r="J45" s="17"/>
      <c r="K45" s="95"/>
      <c r="L45" s="33"/>
      <c r="M45" s="33"/>
      <c r="N45" s="37" t="s">
        <v>15</v>
      </c>
      <c r="O45" s="192">
        <f t="shared" si="4"/>
        <v>0</v>
      </c>
      <c r="P45" s="83">
        <f>IF(R23&gt;9, (H23*Rates!B13+P23*H23*Rates!B4), ((I23*P23)*Rates!B4)+(I23*Rates!B12)+((J23*P23)*Rates!B4))</f>
        <v>0</v>
      </c>
      <c r="R45" s="99"/>
    </row>
    <row r="46" spans="1:18" ht="12" customHeight="1" x14ac:dyDescent="0.15">
      <c r="A46" s="32"/>
      <c r="B46" s="15"/>
      <c r="C46" s="15"/>
      <c r="D46" s="85"/>
      <c r="E46" s="30"/>
      <c r="F46" s="30"/>
      <c r="G46" s="84"/>
      <c r="H46" s="17"/>
      <c r="I46" s="17"/>
      <c r="J46" s="17"/>
      <c r="K46" s="95"/>
      <c r="L46" s="33"/>
      <c r="M46" s="33"/>
      <c r="N46" s="37" t="s">
        <v>15</v>
      </c>
      <c r="O46" s="192">
        <f t="shared" si="4"/>
        <v>0</v>
      </c>
      <c r="P46" s="83">
        <f>IF(R24&gt;9, (H24*Rates!B13+P24*H24*Rates!B4), ((I24*P24)*Rates!B4)+(I24*Rates!B12)+((J24*P24)*Rates!B4))</f>
        <v>0</v>
      </c>
    </row>
    <row r="47" spans="1:18" ht="12" customHeight="1" x14ac:dyDescent="0.15">
      <c r="A47" s="32"/>
      <c r="B47" s="15"/>
      <c r="C47" s="15"/>
      <c r="D47" s="85"/>
      <c r="E47" s="17"/>
      <c r="F47" s="17"/>
      <c r="G47" s="84"/>
      <c r="H47" s="17"/>
      <c r="I47" s="17"/>
      <c r="J47" s="17"/>
      <c r="K47" s="95"/>
      <c r="L47" s="33"/>
      <c r="M47" s="33"/>
      <c r="O47" s="230" t="str">
        <f>O25</f>
        <v>PostDocs W/Benefit</v>
      </c>
      <c r="P47" s="83">
        <f>(P25*H25)*Rates!B4+(H25*Rates!B13)</f>
        <v>0</v>
      </c>
      <c r="Q47" s="33">
        <f>SUM(Q37:Q46)</f>
        <v>0</v>
      </c>
    </row>
    <row r="48" spans="1:18" ht="12" customHeight="1" x14ac:dyDescent="0.15">
      <c r="A48" s="108"/>
      <c r="B48" s="109" t="s">
        <v>74</v>
      </c>
      <c r="C48" s="75"/>
      <c r="D48" s="110"/>
      <c r="E48" s="110"/>
      <c r="F48" s="110"/>
      <c r="G48" s="34"/>
      <c r="H48" s="110"/>
      <c r="I48" s="110"/>
      <c r="J48" s="110"/>
      <c r="K48" s="97">
        <f>G44+G45+G46+G47</f>
        <v>0</v>
      </c>
      <c r="L48" s="28"/>
      <c r="M48" s="28"/>
      <c r="O48" s="230" t="str">
        <f>O26</f>
        <v>PostDocs W/Benefit</v>
      </c>
      <c r="P48" s="83">
        <f>(P26*H26)*Rates!B4+(H26*Rates!B13)</f>
        <v>0</v>
      </c>
    </row>
    <row r="49" spans="1:16" ht="12" customHeight="1" x14ac:dyDescent="0.15">
      <c r="A49" s="102" t="s">
        <v>75</v>
      </c>
      <c r="B49" s="104" t="s">
        <v>76</v>
      </c>
      <c r="C49" s="104"/>
      <c r="D49" s="96"/>
      <c r="E49" s="96"/>
      <c r="F49" s="96" t="s">
        <v>175</v>
      </c>
      <c r="G49" s="105"/>
      <c r="H49" s="105"/>
      <c r="I49" s="75"/>
      <c r="J49" s="104"/>
      <c r="K49" s="111"/>
      <c r="L49" s="28"/>
      <c r="M49" s="28"/>
      <c r="O49" s="230" t="str">
        <f>O27</f>
        <v>PostDocs W/Benefit</v>
      </c>
      <c r="P49" s="83">
        <f>(P27*H27)*Rates!B4+(H27*Rates!B13)</f>
        <v>0</v>
      </c>
    </row>
    <row r="50" spans="1:16" ht="12" customHeight="1" x14ac:dyDescent="0.15">
      <c r="D50" s="64"/>
      <c r="E50" s="64"/>
      <c r="F50" s="76" t="s">
        <v>77</v>
      </c>
      <c r="G50" s="76"/>
      <c r="H50" s="110"/>
      <c r="I50" s="110"/>
      <c r="J50" s="110"/>
      <c r="K50" s="111"/>
      <c r="L50" s="28"/>
      <c r="M50" s="28"/>
      <c r="O50" s="230" t="str">
        <f>O28</f>
        <v>PostDocs W/Benefit</v>
      </c>
      <c r="P50" s="83">
        <f>(P28*H28)*Rates!B4+(H28*Rates!B13)</f>
        <v>0</v>
      </c>
    </row>
    <row r="51" spans="1:16" ht="12" customHeight="1" x14ac:dyDescent="0.15">
      <c r="A51" s="32"/>
      <c r="B51" s="15"/>
      <c r="C51" s="15"/>
      <c r="D51" s="30"/>
      <c r="E51" s="30"/>
      <c r="F51" s="30"/>
      <c r="G51" s="30"/>
      <c r="H51" s="17"/>
      <c r="I51" s="17"/>
      <c r="J51" s="17"/>
      <c r="K51" s="112"/>
      <c r="L51" s="33"/>
      <c r="M51" s="33"/>
      <c r="O51" s="230" t="s">
        <v>4</v>
      </c>
      <c r="P51" s="83">
        <f>(K34*Rates!B5)</f>
        <v>0</v>
      </c>
    </row>
    <row r="52" spans="1:16" ht="12" customHeight="1" x14ac:dyDescent="0.15">
      <c r="A52" s="108"/>
      <c r="B52" s="109" t="s">
        <v>78</v>
      </c>
      <c r="C52" s="75"/>
      <c r="D52" s="76"/>
      <c r="E52" s="76"/>
      <c r="F52" s="75"/>
      <c r="G52" s="76"/>
      <c r="H52" s="75"/>
      <c r="I52" s="110"/>
      <c r="J52" s="110"/>
      <c r="K52" s="97">
        <f>SUM(K49:K50)</f>
        <v>0</v>
      </c>
      <c r="L52" s="33"/>
      <c r="M52" s="33"/>
      <c r="O52" s="230" t="s">
        <v>192</v>
      </c>
      <c r="P52" s="83">
        <f>(K35*Rates!B7)</f>
        <v>0</v>
      </c>
    </row>
    <row r="53" spans="1:16" ht="12" customHeight="1" x14ac:dyDescent="0.15">
      <c r="A53" s="50" t="s">
        <v>79</v>
      </c>
      <c r="B53" s="37" t="s">
        <v>80</v>
      </c>
      <c r="D53" s="60"/>
      <c r="E53" s="60"/>
      <c r="F53" s="60"/>
      <c r="G53" s="60"/>
      <c r="H53" s="60"/>
      <c r="I53" s="60"/>
      <c r="J53" s="60"/>
      <c r="K53" s="95"/>
      <c r="L53" s="33"/>
      <c r="M53" s="33"/>
      <c r="O53" s="230" t="s">
        <v>128</v>
      </c>
      <c r="P53" s="83">
        <f>(K36*Rates!B8)</f>
        <v>0</v>
      </c>
    </row>
    <row r="54" spans="1:16" ht="12" customHeight="1" x14ac:dyDescent="0.15">
      <c r="B54" s="113">
        <v>1</v>
      </c>
      <c r="C54" s="37" t="s">
        <v>81</v>
      </c>
      <c r="D54" s="60"/>
      <c r="E54" s="60"/>
      <c r="F54" s="114"/>
      <c r="G54" s="60"/>
      <c r="I54" s="106"/>
      <c r="J54" s="37"/>
      <c r="K54" s="111"/>
      <c r="L54" s="28"/>
      <c r="M54" s="28"/>
      <c r="O54" s="230" t="s">
        <v>193</v>
      </c>
      <c r="P54" s="83">
        <f>(K37*Rates!B7)</f>
        <v>0</v>
      </c>
    </row>
    <row r="55" spans="1:16" ht="12" customHeight="1" x14ac:dyDescent="0.15">
      <c r="B55" s="113">
        <v>2</v>
      </c>
      <c r="C55" s="37" t="s">
        <v>82</v>
      </c>
      <c r="D55" s="60"/>
      <c r="E55" s="60"/>
      <c r="F55" s="114"/>
      <c r="G55" s="60"/>
      <c r="I55" s="106"/>
      <c r="J55" s="37"/>
      <c r="K55" s="111"/>
      <c r="L55" s="28"/>
      <c r="M55" s="28"/>
      <c r="O55" s="230" t="s">
        <v>180</v>
      </c>
      <c r="P55" s="83">
        <f>(K32*Rates!B4)+(H32*Rates!B13)*B32</f>
        <v>0</v>
      </c>
    </row>
    <row r="56" spans="1:16" ht="12" customHeight="1" x14ac:dyDescent="0.15">
      <c r="B56" s="113">
        <v>3</v>
      </c>
      <c r="C56" s="37" t="s">
        <v>83</v>
      </c>
      <c r="D56" s="64"/>
      <c r="E56" s="64"/>
      <c r="F56" s="114"/>
      <c r="G56" s="64"/>
      <c r="I56" s="106"/>
      <c r="J56" s="37"/>
      <c r="K56" s="111"/>
      <c r="L56" s="28"/>
      <c r="M56" s="28"/>
      <c r="O56" s="237" t="s">
        <v>181</v>
      </c>
      <c r="P56" s="239">
        <f>(K33*Rates!B4)+(H33*Rates!B13)*B33</f>
        <v>0</v>
      </c>
    </row>
    <row r="57" spans="1:16" ht="12" customHeight="1" thickBot="1" x14ac:dyDescent="0.2">
      <c r="B57" s="113">
        <v>4</v>
      </c>
      <c r="C57" s="37" t="s">
        <v>84</v>
      </c>
      <c r="D57" s="64"/>
      <c r="E57" s="64"/>
      <c r="F57" s="114"/>
      <c r="G57" s="64"/>
      <c r="I57" s="106"/>
      <c r="J57" s="37"/>
      <c r="K57" s="111"/>
      <c r="L57" s="28"/>
      <c r="M57" s="28"/>
      <c r="O57" s="230" t="s">
        <v>183</v>
      </c>
      <c r="P57" s="83">
        <f>(K38*Rates!B4)+(H38*Rates!B13)*B38</f>
        <v>0</v>
      </c>
    </row>
    <row r="58" spans="1:16" ht="12" customHeight="1" thickBot="1" x14ac:dyDescent="0.2">
      <c r="A58" s="102"/>
      <c r="B58" s="104"/>
      <c r="C58" s="104"/>
      <c r="D58" s="223" t="s">
        <v>170</v>
      </c>
      <c r="E58" s="198">
        <v>0</v>
      </c>
      <c r="F58" s="96"/>
      <c r="G58" s="96" t="s">
        <v>85</v>
      </c>
      <c r="H58" s="104"/>
      <c r="I58" s="115"/>
      <c r="J58" s="104"/>
      <c r="K58" s="97">
        <f>SUM(K54:K57)</f>
        <v>0</v>
      </c>
      <c r="L58" s="33"/>
      <c r="M58" s="33"/>
      <c r="O58" s="238" t="s">
        <v>171</v>
      </c>
      <c r="P58" s="225">
        <f>SUM(P37:P57)</f>
        <v>0</v>
      </c>
    </row>
    <row r="59" spans="1:16" ht="12" customHeight="1" x14ac:dyDescent="0.15">
      <c r="A59" s="102" t="s">
        <v>86</v>
      </c>
      <c r="B59" s="104" t="s">
        <v>87</v>
      </c>
      <c r="C59" s="104"/>
      <c r="D59" s="96"/>
      <c r="E59" s="76"/>
      <c r="F59" s="96"/>
      <c r="G59" s="96"/>
      <c r="H59" s="104"/>
      <c r="I59" s="115"/>
      <c r="J59" s="104"/>
      <c r="K59" s="95"/>
      <c r="L59" s="33"/>
      <c r="M59" s="33"/>
    </row>
    <row r="60" spans="1:16" ht="12" customHeight="1" x14ac:dyDescent="0.15">
      <c r="A60" s="102"/>
      <c r="B60" s="116">
        <v>1</v>
      </c>
      <c r="C60" s="104" t="s">
        <v>172</v>
      </c>
      <c r="D60" s="96"/>
      <c r="E60" s="96"/>
      <c r="F60" s="96"/>
      <c r="G60" s="96"/>
      <c r="H60" s="104"/>
      <c r="I60" s="115"/>
      <c r="J60" s="104"/>
      <c r="K60" s="111"/>
      <c r="L60" s="28"/>
      <c r="M60" s="28"/>
    </row>
    <row r="61" spans="1:16" ht="12" customHeight="1" x14ac:dyDescent="0.15">
      <c r="A61" s="102"/>
      <c r="B61" s="116">
        <v>2</v>
      </c>
      <c r="C61" s="104" t="s">
        <v>176</v>
      </c>
      <c r="D61" s="96"/>
      <c r="E61" s="96"/>
      <c r="F61" s="96"/>
      <c r="G61" s="96"/>
      <c r="H61" s="104"/>
      <c r="I61" s="115"/>
      <c r="J61" s="104"/>
      <c r="K61" s="111"/>
      <c r="L61" s="28"/>
      <c r="M61" s="28"/>
    </row>
    <row r="62" spans="1:16" ht="12" customHeight="1" x14ac:dyDescent="0.15">
      <c r="A62" s="102"/>
      <c r="B62" s="116">
        <v>3</v>
      </c>
      <c r="C62" s="104" t="s">
        <v>88</v>
      </c>
      <c r="D62" s="96"/>
      <c r="E62" s="96"/>
      <c r="F62" s="96"/>
      <c r="G62" s="96"/>
      <c r="H62" s="104"/>
      <c r="I62" s="115"/>
      <c r="J62" s="104"/>
      <c r="K62" s="111"/>
      <c r="L62" s="28"/>
      <c r="M62" s="28"/>
    </row>
    <row r="63" spans="1:16" ht="12" customHeight="1" x14ac:dyDescent="0.15">
      <c r="A63" s="102"/>
      <c r="B63" s="116">
        <v>4</v>
      </c>
      <c r="C63" s="104" t="s">
        <v>89</v>
      </c>
      <c r="D63" s="96"/>
      <c r="E63" s="96"/>
      <c r="F63" s="96"/>
      <c r="G63" s="96"/>
      <c r="H63" s="104"/>
      <c r="I63" s="115"/>
      <c r="J63" s="104"/>
      <c r="K63" s="111"/>
      <c r="L63" s="28"/>
      <c r="M63" s="28"/>
    </row>
    <row r="64" spans="1:16" ht="12" customHeight="1" x14ac:dyDescent="0.15">
      <c r="A64" s="102"/>
      <c r="B64" s="116">
        <v>5</v>
      </c>
      <c r="C64" s="104" t="s">
        <v>158</v>
      </c>
      <c r="D64" s="96"/>
      <c r="E64" s="96"/>
      <c r="F64" s="96"/>
      <c r="G64" s="96"/>
      <c r="H64" s="104"/>
      <c r="I64" s="115"/>
      <c r="J64" s="104"/>
      <c r="K64" s="111"/>
      <c r="L64" s="28"/>
      <c r="M64" s="28"/>
    </row>
    <row r="65" spans="1:18" ht="12" customHeight="1" x14ac:dyDescent="0.15">
      <c r="A65" s="102"/>
      <c r="B65" s="116">
        <v>6</v>
      </c>
      <c r="C65" s="104" t="s">
        <v>188</v>
      </c>
      <c r="D65" s="96"/>
      <c r="E65" s="96"/>
      <c r="F65" s="96"/>
      <c r="G65" s="96"/>
      <c r="H65" s="104"/>
      <c r="I65" s="115"/>
      <c r="J65" s="104"/>
      <c r="K65" s="221">
        <f>R69</f>
        <v>0</v>
      </c>
      <c r="L65" s="28"/>
      <c r="M65" s="28"/>
      <c r="O65" s="117" t="s">
        <v>133</v>
      </c>
      <c r="P65" s="222" t="s">
        <v>167</v>
      </c>
      <c r="Q65" s="222" t="s">
        <v>168</v>
      </c>
      <c r="R65" s="222" t="s">
        <v>169</v>
      </c>
    </row>
    <row r="66" spans="1:18" ht="12" customHeight="1" x14ac:dyDescent="0.15">
      <c r="A66" s="102"/>
      <c r="B66" s="116"/>
      <c r="C66" s="104" t="s">
        <v>112</v>
      </c>
      <c r="D66" s="96"/>
      <c r="E66" s="96"/>
      <c r="F66" s="96"/>
      <c r="G66" s="96"/>
      <c r="H66" s="104"/>
      <c r="I66" s="115"/>
      <c r="J66" s="104"/>
      <c r="K66" s="221">
        <f>R70</f>
        <v>0</v>
      </c>
      <c r="L66" s="28"/>
      <c r="M66" s="28"/>
      <c r="O66" s="118" t="s">
        <v>138</v>
      </c>
      <c r="P66" s="220"/>
      <c r="Q66" s="220"/>
      <c r="R66" s="219">
        <f>SUM(P66:Q66)</f>
        <v>0</v>
      </c>
    </row>
    <row r="67" spans="1:18" ht="12" customHeight="1" x14ac:dyDescent="0.15">
      <c r="A67" s="102"/>
      <c r="B67" s="116"/>
      <c r="C67" s="104" t="s">
        <v>113</v>
      </c>
      <c r="D67" s="96"/>
      <c r="E67" s="96"/>
      <c r="F67" s="96"/>
      <c r="G67" s="96"/>
      <c r="H67" s="104"/>
      <c r="I67" s="115"/>
      <c r="J67" s="104"/>
      <c r="K67" s="97">
        <f>K65+K66</f>
        <v>0</v>
      </c>
      <c r="L67" s="28"/>
      <c r="M67" s="28"/>
      <c r="O67" s="118" t="s">
        <v>131</v>
      </c>
      <c r="P67" s="220"/>
      <c r="Q67" s="220"/>
      <c r="R67" s="219">
        <f>SUM(P67:Q67)</f>
        <v>0</v>
      </c>
    </row>
    <row r="68" spans="1:18" ht="12" customHeight="1" x14ac:dyDescent="0.15">
      <c r="A68" s="102"/>
      <c r="B68" s="116">
        <v>7</v>
      </c>
      <c r="C68" s="104" t="s">
        <v>161</v>
      </c>
      <c r="D68" s="96"/>
      <c r="E68" s="96"/>
      <c r="F68" s="96"/>
      <c r="G68" s="96"/>
      <c r="H68" s="104"/>
      <c r="I68" s="115"/>
      <c r="J68" s="104"/>
      <c r="K68" s="111"/>
      <c r="L68" s="28"/>
      <c r="M68" s="28"/>
      <c r="O68" s="118" t="s">
        <v>134</v>
      </c>
      <c r="P68" s="119">
        <f>SUM(P66:P67)</f>
        <v>0</v>
      </c>
      <c r="Q68" s="119">
        <f>SUM(Q66:Q67)</f>
        <v>0</v>
      </c>
      <c r="R68" s="219">
        <f>SUM(R66:R67)</f>
        <v>0</v>
      </c>
    </row>
    <row r="69" spans="1:18" ht="12" customHeight="1" x14ac:dyDescent="0.15">
      <c r="A69" s="102"/>
      <c r="B69" s="116">
        <v>8</v>
      </c>
      <c r="C69" s="104" t="s">
        <v>184</v>
      </c>
      <c r="D69" s="96"/>
      <c r="E69" s="91"/>
      <c r="F69" s="35"/>
      <c r="G69" s="91"/>
      <c r="H69" s="120"/>
      <c r="I69" s="121"/>
      <c r="J69" s="120"/>
      <c r="K69" s="228" cm="1">
        <f t="array" ref="K69">_xlfn.IFS(H34=0,0,H34&lt;=4.5,((Rates!B17+(Rates!G19*0.5))*B34),H34&gt;4.5,(Rates!C17*B34))</f>
        <v>0</v>
      </c>
      <c r="L69" s="28"/>
      <c r="M69" s="28"/>
      <c r="N69" s="122"/>
      <c r="O69" s="118" t="s">
        <v>165</v>
      </c>
      <c r="P69" s="219">
        <f>IF(AND('YR 1'!P69+'YR 2'!P68&lt;24999,'YR 1'!P69+'YR 2'!P69+'YR 3'!P68&lt;24999),P68,25000-'YR 1'!P69-'YR 2'!P69)</f>
        <v>0</v>
      </c>
      <c r="Q69" s="219">
        <f>IF(AND('YR 1'!Q69+'YR 2'!Q68&lt;24999,'YR 1'!Q69+'YR 2'!Q69+'YR 3'!Q68&lt;24999),Q68,25000-'YR 1'!Q69-'YR 2'!Q69)</f>
        <v>0</v>
      </c>
      <c r="R69" s="219">
        <f>SUM(P69:Q69)</f>
        <v>0</v>
      </c>
    </row>
    <row r="70" spans="1:18" ht="12" customHeight="1" x14ac:dyDescent="0.15">
      <c r="A70" s="102"/>
      <c r="B70" s="104"/>
      <c r="C70" s="104" t="s">
        <v>90</v>
      </c>
      <c r="D70" s="96"/>
      <c r="E70" s="96"/>
      <c r="F70" s="96"/>
      <c r="G70" s="96"/>
      <c r="H70" s="104"/>
      <c r="I70" s="115"/>
      <c r="J70" s="104"/>
      <c r="K70" s="97">
        <f>SUM(K60+K61+K62+K63+K64+K65+K66+K68+K69)</f>
        <v>0</v>
      </c>
      <c r="L70" s="33"/>
      <c r="M70" s="33"/>
      <c r="O70" s="118" t="s">
        <v>166</v>
      </c>
      <c r="P70" s="219">
        <f>P68-P69</f>
        <v>0</v>
      </c>
      <c r="Q70" s="219">
        <f>Q68-Q69</f>
        <v>0</v>
      </c>
      <c r="R70" s="219">
        <f>SUM(P70:Q70)</f>
        <v>0</v>
      </c>
    </row>
    <row r="71" spans="1:18" ht="12" customHeight="1" x14ac:dyDescent="0.15">
      <c r="A71" s="102" t="s">
        <v>91</v>
      </c>
      <c r="B71" s="103" t="s">
        <v>92</v>
      </c>
      <c r="C71" s="104"/>
      <c r="D71" s="105"/>
      <c r="E71" s="105"/>
      <c r="F71" s="105"/>
      <c r="G71" s="105"/>
      <c r="H71" s="104"/>
      <c r="I71" s="115"/>
      <c r="J71" s="104"/>
      <c r="K71" s="97">
        <f>SUM(K70+K58+K52+K48+K41)</f>
        <v>0</v>
      </c>
      <c r="L71" s="33"/>
      <c r="M71" s="33"/>
      <c r="O71" s="37"/>
    </row>
    <row r="72" spans="1:18" ht="12" customHeight="1" x14ac:dyDescent="0.15">
      <c r="A72" s="50" t="s">
        <v>93</v>
      </c>
      <c r="B72" s="37" t="s">
        <v>94</v>
      </c>
      <c r="D72" s="60"/>
      <c r="E72" s="60"/>
      <c r="F72" s="17"/>
      <c r="G72" s="123"/>
      <c r="H72" s="124"/>
      <c r="I72" s="15"/>
      <c r="J72" s="15"/>
      <c r="K72" s="112"/>
      <c r="L72" s="33"/>
      <c r="M72" s="33"/>
    </row>
    <row r="73" spans="1:18" ht="12" customHeight="1" x14ac:dyDescent="0.15">
      <c r="A73" s="32"/>
      <c r="B73" s="15"/>
      <c r="C73" s="15"/>
      <c r="D73" s="125">
        <f>Rates!B27</f>
        <v>0.49</v>
      </c>
      <c r="E73" s="17"/>
      <c r="F73" s="126" cm="1">
        <f t="array" ref="F73">_xlfn.IFS(D73&lt;0.26,K71,D73&gt;=0.26,K71-K48-K58-K69-K66)</f>
        <v>0</v>
      </c>
      <c r="G73" s="29"/>
      <c r="H73" s="127"/>
      <c r="I73" s="15"/>
      <c r="J73" s="15"/>
      <c r="K73" s="83">
        <f>F73*Rates!B25</f>
        <v>0</v>
      </c>
      <c r="L73" s="28"/>
      <c r="M73" s="8"/>
    </row>
    <row r="74" spans="1:18" ht="12" customHeight="1" x14ac:dyDescent="0.15">
      <c r="B74" s="128" t="s">
        <v>95</v>
      </c>
      <c r="D74" s="60"/>
      <c r="E74" s="60"/>
      <c r="F74" s="64"/>
      <c r="G74" s="129"/>
      <c r="H74" s="33"/>
      <c r="J74" s="37"/>
      <c r="K74" s="83">
        <f>K73</f>
        <v>0</v>
      </c>
      <c r="L74" s="33"/>
      <c r="M74" s="33"/>
    </row>
    <row r="75" spans="1:18" ht="12" customHeight="1" x14ac:dyDescent="0.15">
      <c r="A75" s="102" t="s">
        <v>96</v>
      </c>
      <c r="B75" s="103" t="s">
        <v>97</v>
      </c>
      <c r="C75" s="104"/>
      <c r="D75" s="105"/>
      <c r="E75" s="105"/>
      <c r="F75" s="105"/>
      <c r="G75" s="105"/>
      <c r="H75" s="104"/>
      <c r="I75" s="115"/>
      <c r="J75" s="104"/>
      <c r="K75" s="97">
        <f>K74+K71</f>
        <v>0</v>
      </c>
      <c r="L75" s="28"/>
      <c r="M75" s="28"/>
    </row>
    <row r="76" spans="1:18" ht="12" customHeight="1" x14ac:dyDescent="0.15">
      <c r="A76" s="102" t="s">
        <v>98</v>
      </c>
      <c r="B76" s="104" t="s">
        <v>99</v>
      </c>
      <c r="C76" s="104"/>
      <c r="D76" s="105"/>
      <c r="E76" s="105"/>
      <c r="F76" s="105"/>
      <c r="G76" s="105"/>
      <c r="H76" s="104"/>
      <c r="I76" s="115"/>
      <c r="J76" s="104"/>
      <c r="K76" s="130"/>
      <c r="L76" s="33"/>
      <c r="M76" s="33"/>
    </row>
    <row r="77" spans="1:18" ht="12" customHeight="1" x14ac:dyDescent="0.15">
      <c r="A77" s="102" t="s">
        <v>100</v>
      </c>
      <c r="B77" s="103" t="s">
        <v>101</v>
      </c>
      <c r="C77" s="104"/>
      <c r="D77" s="105"/>
      <c r="E77" s="105"/>
      <c r="F77" s="105"/>
      <c r="G77" s="105"/>
      <c r="H77" s="104"/>
      <c r="I77" s="115"/>
      <c r="J77" s="104"/>
      <c r="K77" s="97">
        <f>K75-K76</f>
        <v>0</v>
      </c>
      <c r="L77" s="33"/>
      <c r="M77" s="33"/>
    </row>
    <row r="78" spans="1:18" ht="12" customHeight="1" x14ac:dyDescent="0.15">
      <c r="A78" s="37"/>
      <c r="K78" s="37"/>
    </row>
    <row r="79" spans="1:18" ht="12" customHeight="1" x14ac:dyDescent="0.15">
      <c r="A79" s="37"/>
      <c r="K79" s="37"/>
    </row>
    <row r="80" spans="1:18" ht="12" customHeight="1" x14ac:dyDescent="0.15">
      <c r="A80" s="37"/>
      <c r="G80" s="131"/>
      <c r="H80" s="131"/>
      <c r="I80" s="131"/>
      <c r="J80" s="132" t="s">
        <v>136</v>
      </c>
      <c r="K80" s="133">
        <f>SUM(K71-P67)</f>
        <v>0</v>
      </c>
    </row>
    <row r="81" spans="1:16" ht="12" customHeight="1" x14ac:dyDescent="0.15">
      <c r="A81" s="37"/>
      <c r="J81" s="114" t="s">
        <v>132</v>
      </c>
      <c r="K81" s="37"/>
    </row>
    <row r="82" spans="1:16" ht="12" customHeight="1" x14ac:dyDescent="0.15">
      <c r="A82" s="37"/>
      <c r="K82" s="37"/>
      <c r="P82" s="38"/>
    </row>
    <row r="83" spans="1:16" ht="12" customHeight="1" x14ac:dyDescent="0.15">
      <c r="A83" s="37"/>
      <c r="K83" s="37"/>
      <c r="P83" s="39"/>
    </row>
    <row r="84" spans="1:16" ht="12" customHeight="1" x14ac:dyDescent="0.15">
      <c r="A84" s="37"/>
      <c r="K84" s="37"/>
    </row>
    <row r="85" spans="1:16" ht="12" customHeight="1" x14ac:dyDescent="0.15">
      <c r="A85" s="37"/>
      <c r="K85" s="37"/>
    </row>
    <row r="86" spans="1:16" ht="12" customHeight="1" x14ac:dyDescent="0.15">
      <c r="A86" s="37"/>
      <c r="K86" s="37"/>
      <c r="P86" s="38"/>
    </row>
    <row r="87" spans="1:16" ht="12" customHeight="1" x14ac:dyDescent="0.15">
      <c r="A87" s="37"/>
      <c r="K87" s="37"/>
    </row>
    <row r="88" spans="1:16" ht="12" customHeight="1" x14ac:dyDescent="0.15">
      <c r="A88" s="37"/>
      <c r="K88" s="37"/>
    </row>
    <row r="89" spans="1:16" ht="12" customHeight="1" x14ac:dyDescent="0.15">
      <c r="A89" s="37"/>
      <c r="K89" s="37"/>
    </row>
    <row r="90" spans="1:16" ht="12" customHeight="1" x14ac:dyDescent="0.15">
      <c r="A90" s="37"/>
      <c r="K90" s="37"/>
    </row>
    <row r="91" spans="1:16" ht="12" customHeight="1" x14ac:dyDescent="0.15">
      <c r="A91" s="37"/>
      <c r="K91" s="37"/>
    </row>
    <row r="92" spans="1:16" ht="12" customHeight="1" x14ac:dyDescent="0.15">
      <c r="A92" s="37"/>
      <c r="K92" s="37"/>
    </row>
    <row r="93" spans="1:16" ht="12" customHeight="1" x14ac:dyDescent="0.15">
      <c r="A93" s="37"/>
      <c r="K93" s="37"/>
    </row>
    <row r="94" spans="1:16" ht="12" customHeight="1" x14ac:dyDescent="0.15">
      <c r="A94" s="37"/>
      <c r="K94" s="37"/>
    </row>
    <row r="95" spans="1:16" ht="12" customHeight="1" x14ac:dyDescent="0.15">
      <c r="A95" s="37"/>
      <c r="K95" s="37"/>
    </row>
    <row r="96" spans="1:16" ht="12" customHeight="1" x14ac:dyDescent="0.15">
      <c r="A96" s="37"/>
      <c r="K96" s="37"/>
    </row>
    <row r="97" spans="1:15" ht="12" customHeight="1" x14ac:dyDescent="0.15">
      <c r="A97" s="37"/>
      <c r="K97" s="37"/>
    </row>
    <row r="98" spans="1:15" ht="12" customHeight="1" x14ac:dyDescent="0.15">
      <c r="A98" s="37"/>
      <c r="K98" s="37"/>
    </row>
    <row r="99" spans="1:15" ht="12" customHeight="1" x14ac:dyDescent="0.15">
      <c r="A99" s="37"/>
      <c r="K99" s="37"/>
      <c r="O99" s="37"/>
    </row>
    <row r="100" spans="1:15" ht="12" customHeight="1" x14ac:dyDescent="0.15">
      <c r="A100" s="37"/>
      <c r="K100" s="37"/>
    </row>
    <row r="101" spans="1:15" ht="12" customHeight="1" x14ac:dyDescent="0.15">
      <c r="A101" s="37"/>
      <c r="K101" s="37"/>
    </row>
    <row r="102" spans="1:15" ht="12" customHeight="1" x14ac:dyDescent="0.15">
      <c r="A102" s="37"/>
      <c r="K102" s="37"/>
    </row>
    <row r="103" spans="1:15" ht="12" customHeight="1" x14ac:dyDescent="0.15">
      <c r="A103" s="37"/>
      <c r="K103" s="37"/>
    </row>
    <row r="104" spans="1:15" ht="12" customHeight="1" x14ac:dyDescent="0.15">
      <c r="A104" s="37"/>
      <c r="K104" s="37"/>
    </row>
    <row r="105" spans="1:15" ht="12" customHeight="1" x14ac:dyDescent="0.15">
      <c r="A105" s="37"/>
      <c r="K105" s="37"/>
    </row>
    <row r="106" spans="1:15" ht="12" customHeight="1" x14ac:dyDescent="0.15">
      <c r="A106" s="37"/>
      <c r="K106" s="37"/>
    </row>
    <row r="107" spans="1:15" ht="12" customHeight="1" x14ac:dyDescent="0.15">
      <c r="A107" s="37"/>
      <c r="K107" s="37"/>
    </row>
    <row r="108" spans="1:15" ht="12" customHeight="1" x14ac:dyDescent="0.15">
      <c r="A108" s="37"/>
      <c r="K108" s="37"/>
    </row>
    <row r="109" spans="1:15" ht="12" customHeight="1" x14ac:dyDescent="0.15">
      <c r="A109" s="37"/>
      <c r="K109" s="37"/>
    </row>
    <row r="110" spans="1:15" ht="12" customHeight="1" x14ac:dyDescent="0.15">
      <c r="A110" s="37"/>
      <c r="K110" s="37"/>
    </row>
    <row r="111" spans="1:15" ht="12" customHeight="1" x14ac:dyDescent="0.15">
      <c r="A111" s="37"/>
      <c r="K111" s="37"/>
    </row>
    <row r="112" spans="1:15" ht="12" customHeight="1" x14ac:dyDescent="0.15">
      <c r="A112" s="37"/>
      <c r="K112" s="37"/>
    </row>
    <row r="113" spans="1:11" ht="12" customHeight="1" x14ac:dyDescent="0.15">
      <c r="A113" s="37"/>
      <c r="K113" s="37"/>
    </row>
    <row r="114" spans="1:11" ht="12" customHeight="1" x14ac:dyDescent="0.15">
      <c r="A114" s="37"/>
      <c r="K114" s="37"/>
    </row>
    <row r="115" spans="1:11" ht="12" customHeight="1" x14ac:dyDescent="0.15">
      <c r="A115" s="37"/>
      <c r="K115" s="37"/>
    </row>
    <row r="116" spans="1:11" ht="12" customHeight="1" x14ac:dyDescent="0.15">
      <c r="A116" s="37"/>
      <c r="K116" s="37"/>
    </row>
    <row r="117" spans="1:11" ht="12" customHeight="1" x14ac:dyDescent="0.15">
      <c r="A117" s="37"/>
      <c r="K117" s="37"/>
    </row>
    <row r="118" spans="1:11" ht="12" customHeight="1" x14ac:dyDescent="0.15">
      <c r="A118" s="37"/>
      <c r="K118" s="37"/>
    </row>
    <row r="119" spans="1:11" ht="12" customHeight="1" x14ac:dyDescent="0.15">
      <c r="A119" s="37"/>
      <c r="K119" s="37"/>
    </row>
    <row r="120" spans="1:11" ht="12" customHeight="1" x14ac:dyDescent="0.15">
      <c r="A120" s="37"/>
      <c r="K120" s="37"/>
    </row>
    <row r="121" spans="1:11" ht="12" customHeight="1" x14ac:dyDescent="0.15">
      <c r="A121" s="37"/>
      <c r="K121" s="37"/>
    </row>
    <row r="122" spans="1:11" ht="12" customHeight="1" x14ac:dyDescent="0.15">
      <c r="A122" s="37"/>
      <c r="K122" s="37"/>
    </row>
    <row r="123" spans="1:11" ht="12" customHeight="1" x14ac:dyDescent="0.15">
      <c r="A123" s="37"/>
      <c r="K123" s="37"/>
    </row>
    <row r="124" spans="1:11" ht="12" customHeight="1" x14ac:dyDescent="0.15">
      <c r="A124" s="37"/>
      <c r="K124" s="37"/>
    </row>
    <row r="125" spans="1:11" ht="12" customHeight="1" x14ac:dyDescent="0.15">
      <c r="A125" s="37"/>
      <c r="K125" s="37"/>
    </row>
    <row r="126" spans="1:11" ht="12" customHeight="1" x14ac:dyDescent="0.15">
      <c r="A126" s="37"/>
      <c r="K126" s="37"/>
    </row>
    <row r="127" spans="1:11" ht="12" customHeight="1" x14ac:dyDescent="0.15">
      <c r="A127" s="37"/>
      <c r="K127" s="37"/>
    </row>
    <row r="128" spans="1:11" ht="12" customHeight="1" x14ac:dyDescent="0.15">
      <c r="A128" s="37"/>
      <c r="K128" s="37"/>
    </row>
    <row r="129" spans="1:11" ht="12" customHeight="1" x14ac:dyDescent="0.15">
      <c r="A129" s="37"/>
      <c r="K129" s="37"/>
    </row>
    <row r="130" spans="1:11" ht="12" customHeight="1" x14ac:dyDescent="0.15">
      <c r="A130" s="37"/>
      <c r="K130" s="37"/>
    </row>
    <row r="131" spans="1:11" ht="12" customHeight="1" x14ac:dyDescent="0.15">
      <c r="A131" s="37"/>
      <c r="K131" s="37"/>
    </row>
    <row r="132" spans="1:11" ht="12" customHeight="1" x14ac:dyDescent="0.15">
      <c r="A132" s="37"/>
      <c r="K132" s="37"/>
    </row>
    <row r="133" spans="1:11" ht="12" customHeight="1" x14ac:dyDescent="0.15">
      <c r="A133" s="37"/>
      <c r="K133" s="37"/>
    </row>
    <row r="134" spans="1:11" ht="12" customHeight="1" x14ac:dyDescent="0.15">
      <c r="A134" s="37"/>
      <c r="K134" s="37"/>
    </row>
    <row r="135" spans="1:11" ht="12" customHeight="1" x14ac:dyDescent="0.15">
      <c r="A135" s="37"/>
      <c r="K135" s="37"/>
    </row>
    <row r="136" spans="1:11" ht="12" customHeight="1" x14ac:dyDescent="0.15">
      <c r="A136" s="37"/>
      <c r="K136" s="37"/>
    </row>
    <row r="137" spans="1:11" ht="12" customHeight="1" x14ac:dyDescent="0.15">
      <c r="A137" s="37"/>
      <c r="K137" s="37"/>
    </row>
    <row r="138" spans="1:11" ht="12" customHeight="1" x14ac:dyDescent="0.15">
      <c r="A138" s="37"/>
      <c r="K138" s="37"/>
    </row>
    <row r="139" spans="1:11" ht="12" customHeight="1" x14ac:dyDescent="0.15">
      <c r="A139" s="37"/>
      <c r="K139" s="37"/>
    </row>
    <row r="140" spans="1:11" ht="12" customHeight="1" x14ac:dyDescent="0.15">
      <c r="A140" s="37"/>
      <c r="K140" s="37"/>
    </row>
    <row r="141" spans="1:11" ht="12" customHeight="1" x14ac:dyDescent="0.15">
      <c r="A141" s="37"/>
      <c r="K141" s="37"/>
    </row>
    <row r="142" spans="1:11" ht="12" customHeight="1" x14ac:dyDescent="0.15">
      <c r="A142" s="37"/>
      <c r="K142" s="37"/>
    </row>
    <row r="143" spans="1:11" ht="12" customHeight="1" x14ac:dyDescent="0.15">
      <c r="A143" s="37"/>
      <c r="K143" s="37"/>
    </row>
    <row r="144" spans="1:11" ht="12" customHeight="1" x14ac:dyDescent="0.15">
      <c r="A144" s="37"/>
      <c r="K144" s="37"/>
    </row>
    <row r="145" spans="1:11" ht="12" customHeight="1" x14ac:dyDescent="0.15">
      <c r="A145" s="37"/>
      <c r="K145" s="37"/>
    </row>
    <row r="146" spans="1:11" ht="12" customHeight="1" x14ac:dyDescent="0.15">
      <c r="A146" s="37"/>
      <c r="K146" s="37"/>
    </row>
    <row r="147" spans="1:11" ht="12" customHeight="1" x14ac:dyDescent="0.15">
      <c r="A147" s="37"/>
      <c r="K147" s="37"/>
    </row>
    <row r="148" spans="1:11" ht="12" customHeight="1" x14ac:dyDescent="0.15">
      <c r="A148" s="37"/>
      <c r="K148" s="37"/>
    </row>
    <row r="149" spans="1:11" ht="12" customHeight="1" x14ac:dyDescent="0.15">
      <c r="A149" s="37"/>
      <c r="K149" s="37"/>
    </row>
    <row r="150" spans="1:11" ht="12" customHeight="1" x14ac:dyDescent="0.15">
      <c r="A150" s="37"/>
      <c r="K150" s="37"/>
    </row>
    <row r="151" spans="1:11" ht="12" customHeight="1" x14ac:dyDescent="0.15">
      <c r="A151" s="37"/>
      <c r="K151" s="37"/>
    </row>
    <row r="152" spans="1:11" ht="12" customHeight="1" x14ac:dyDescent="0.15">
      <c r="A152" s="37"/>
      <c r="K152" s="37"/>
    </row>
    <row r="153" spans="1:11" ht="12" customHeight="1" x14ac:dyDescent="0.15">
      <c r="A153" s="37"/>
      <c r="K153" s="37"/>
    </row>
    <row r="154" spans="1:11" ht="12" customHeight="1" x14ac:dyDescent="0.15">
      <c r="A154" s="37"/>
      <c r="K154" s="37"/>
    </row>
    <row r="155" spans="1:11" ht="12" customHeight="1" x14ac:dyDescent="0.15">
      <c r="A155" s="37"/>
      <c r="K155" s="37"/>
    </row>
    <row r="156" spans="1:11" ht="12" customHeight="1" x14ac:dyDescent="0.15">
      <c r="A156" s="37"/>
      <c r="K156" s="37"/>
    </row>
    <row r="157" spans="1:11" ht="12" customHeight="1" x14ac:dyDescent="0.15">
      <c r="A157" s="37"/>
      <c r="K157" s="37"/>
    </row>
    <row r="158" spans="1:11" ht="12" customHeight="1" x14ac:dyDescent="0.15">
      <c r="A158" s="37"/>
      <c r="K158" s="37"/>
    </row>
    <row r="159" spans="1:11" ht="12" customHeight="1" x14ac:dyDescent="0.15">
      <c r="A159" s="37"/>
      <c r="K159" s="37"/>
    </row>
    <row r="160" spans="1:11" ht="12" customHeight="1" x14ac:dyDescent="0.15">
      <c r="A160" s="37"/>
      <c r="K160" s="37"/>
    </row>
    <row r="161" spans="1:11" ht="12" customHeight="1" x14ac:dyDescent="0.15">
      <c r="A161" s="37"/>
      <c r="K161" s="37"/>
    </row>
    <row r="162" spans="1:11" ht="12" customHeight="1" x14ac:dyDescent="0.15">
      <c r="A162" s="37"/>
      <c r="K162" s="37"/>
    </row>
    <row r="163" spans="1:11" ht="12" customHeight="1" x14ac:dyDescent="0.15">
      <c r="A163" s="37"/>
      <c r="K163" s="37"/>
    </row>
    <row r="164" spans="1:11" ht="12" customHeight="1" x14ac:dyDescent="0.15">
      <c r="A164" s="37"/>
      <c r="K164" s="37"/>
    </row>
    <row r="165" spans="1:11" ht="12" customHeight="1" x14ac:dyDescent="0.15">
      <c r="A165" s="37"/>
      <c r="K165" s="37"/>
    </row>
    <row r="166" spans="1:11" ht="12" customHeight="1" x14ac:dyDescent="0.15">
      <c r="A166" s="37"/>
      <c r="K166" s="37"/>
    </row>
    <row r="167" spans="1:11" ht="12" customHeight="1" x14ac:dyDescent="0.15">
      <c r="A167" s="37"/>
      <c r="K167" s="37"/>
    </row>
    <row r="168" spans="1:11" ht="12" customHeight="1" x14ac:dyDescent="0.15">
      <c r="A168" s="37"/>
      <c r="K168" s="37"/>
    </row>
    <row r="169" spans="1:11" ht="12" customHeight="1" x14ac:dyDescent="0.15">
      <c r="A169" s="37"/>
      <c r="K169" s="37"/>
    </row>
    <row r="170" spans="1:11" ht="12" customHeight="1" x14ac:dyDescent="0.15">
      <c r="A170" s="37"/>
      <c r="K170" s="37"/>
    </row>
    <row r="171" spans="1:11" ht="12" customHeight="1" x14ac:dyDescent="0.15">
      <c r="A171" s="37"/>
      <c r="K171" s="37"/>
    </row>
    <row r="172" spans="1:11" ht="12" customHeight="1" x14ac:dyDescent="0.15">
      <c r="A172" s="37"/>
      <c r="K172" s="37"/>
    </row>
    <row r="173" spans="1:11" ht="12" customHeight="1" x14ac:dyDescent="0.15">
      <c r="A173" s="37"/>
      <c r="K173" s="37"/>
    </row>
    <row r="174" spans="1:11" ht="12" customHeight="1" x14ac:dyDescent="0.15">
      <c r="A174" s="37"/>
      <c r="K174" s="37"/>
    </row>
    <row r="175" spans="1:11" ht="12" customHeight="1" x14ac:dyDescent="0.15">
      <c r="A175" s="37"/>
      <c r="K175" s="37"/>
    </row>
    <row r="176" spans="1:11" ht="12" customHeight="1" x14ac:dyDescent="0.15">
      <c r="A176" s="37"/>
      <c r="K176" s="37"/>
    </row>
    <row r="177" spans="1:11" ht="12" customHeight="1" x14ac:dyDescent="0.15">
      <c r="A177" s="37"/>
      <c r="K177" s="37"/>
    </row>
    <row r="178" spans="1:11" ht="12" customHeight="1" x14ac:dyDescent="0.15">
      <c r="A178" s="37"/>
      <c r="K178" s="37"/>
    </row>
    <row r="179" spans="1:11" ht="12" customHeight="1" x14ac:dyDescent="0.15">
      <c r="A179" s="37"/>
      <c r="K179" s="37"/>
    </row>
    <row r="180" spans="1:11" ht="12" customHeight="1" x14ac:dyDescent="0.15">
      <c r="A180" s="37"/>
      <c r="K180" s="37"/>
    </row>
    <row r="181" spans="1:11" ht="12" customHeight="1" x14ac:dyDescent="0.15">
      <c r="A181" s="37"/>
      <c r="K181" s="37"/>
    </row>
    <row r="182" spans="1:11" ht="12" customHeight="1" x14ac:dyDescent="0.15">
      <c r="A182" s="37"/>
      <c r="K182" s="37"/>
    </row>
    <row r="183" spans="1:11" ht="12" customHeight="1" x14ac:dyDescent="0.15">
      <c r="A183" s="37"/>
      <c r="K183" s="37"/>
    </row>
    <row r="184" spans="1:11" ht="12" customHeight="1" x14ac:dyDescent="0.15">
      <c r="A184" s="37"/>
      <c r="K184" s="37"/>
    </row>
    <row r="185" spans="1:11" ht="12" customHeight="1" x14ac:dyDescent="0.15">
      <c r="A185" s="37"/>
      <c r="K185" s="37"/>
    </row>
    <row r="186" spans="1:11" ht="12" customHeight="1" x14ac:dyDescent="0.15">
      <c r="A186" s="37"/>
      <c r="K186" s="37"/>
    </row>
    <row r="187" spans="1:11" ht="12" customHeight="1" x14ac:dyDescent="0.15">
      <c r="A187" s="37"/>
      <c r="K187" s="37"/>
    </row>
    <row r="188" spans="1:11" ht="12" customHeight="1" x14ac:dyDescent="0.15">
      <c r="A188" s="37"/>
      <c r="K188" s="37"/>
    </row>
    <row r="189" spans="1:11" ht="12" customHeight="1" x14ac:dyDescent="0.15">
      <c r="A189" s="37"/>
      <c r="K189" s="37"/>
    </row>
    <row r="190" spans="1:11" ht="12" customHeight="1" x14ac:dyDescent="0.15">
      <c r="A190" s="37"/>
      <c r="K190" s="37"/>
    </row>
    <row r="191" spans="1:11" ht="12" customHeight="1" x14ac:dyDescent="0.15">
      <c r="A191" s="37"/>
      <c r="K191" s="37"/>
    </row>
    <row r="192" spans="1:11" ht="12" customHeight="1" x14ac:dyDescent="0.15">
      <c r="A192" s="37"/>
      <c r="K192" s="37"/>
    </row>
    <row r="193" spans="1:11" ht="12" customHeight="1" x14ac:dyDescent="0.15">
      <c r="A193" s="37"/>
      <c r="K193" s="37"/>
    </row>
    <row r="194" spans="1:11" ht="12" customHeight="1" x14ac:dyDescent="0.15">
      <c r="A194" s="37"/>
      <c r="K194" s="37"/>
    </row>
    <row r="195" spans="1:11" ht="12" customHeight="1" x14ac:dyDescent="0.15">
      <c r="A195" s="37"/>
      <c r="K195" s="37"/>
    </row>
    <row r="196" spans="1:11" ht="12" customHeight="1" x14ac:dyDescent="0.15">
      <c r="A196" s="37"/>
      <c r="K196" s="37"/>
    </row>
    <row r="197" spans="1:11" ht="12" customHeight="1" x14ac:dyDescent="0.15">
      <c r="A197" s="37"/>
      <c r="K197" s="37"/>
    </row>
    <row r="198" spans="1:11" ht="12" customHeight="1" x14ac:dyDescent="0.15">
      <c r="A198" s="37"/>
      <c r="K198" s="37"/>
    </row>
    <row r="199" spans="1:11" ht="12" customHeight="1" x14ac:dyDescent="0.15">
      <c r="A199" s="37"/>
      <c r="K199" s="37"/>
    </row>
    <row r="200" spans="1:11" ht="12" customHeight="1" x14ac:dyDescent="0.15">
      <c r="A200" s="37"/>
      <c r="K200" s="37"/>
    </row>
    <row r="201" spans="1:11" ht="12" customHeight="1" x14ac:dyDescent="0.15">
      <c r="A201" s="37"/>
      <c r="K201" s="37"/>
    </row>
    <row r="202" spans="1:11" ht="12" customHeight="1" x14ac:dyDescent="0.15">
      <c r="A202" s="37"/>
      <c r="K202" s="37"/>
    </row>
    <row r="203" spans="1:11" ht="12" customHeight="1" x14ac:dyDescent="0.15">
      <c r="A203" s="37"/>
      <c r="K203" s="37"/>
    </row>
    <row r="204" spans="1:11" ht="12" customHeight="1" x14ac:dyDescent="0.15">
      <c r="A204" s="37"/>
      <c r="K204" s="37"/>
    </row>
    <row r="205" spans="1:11" ht="12" customHeight="1" x14ac:dyDescent="0.15">
      <c r="A205" s="37"/>
      <c r="K205" s="37"/>
    </row>
    <row r="206" spans="1:11" ht="12" customHeight="1" x14ac:dyDescent="0.15">
      <c r="A206" s="37"/>
      <c r="K206" s="37"/>
    </row>
    <row r="207" spans="1:11" ht="12" customHeight="1" x14ac:dyDescent="0.15">
      <c r="A207" s="37"/>
      <c r="K207" s="37"/>
    </row>
    <row r="208" spans="1:11" ht="12" customHeight="1" x14ac:dyDescent="0.15">
      <c r="A208" s="37"/>
      <c r="K208" s="37"/>
    </row>
    <row r="209" spans="1:11" ht="12" customHeight="1" x14ac:dyDescent="0.15">
      <c r="A209" s="37"/>
      <c r="K209" s="37"/>
    </row>
    <row r="210" spans="1:11" ht="12" customHeight="1" x14ac:dyDescent="0.15">
      <c r="A210" s="37"/>
      <c r="K210" s="37"/>
    </row>
    <row r="211" spans="1:11" ht="12" customHeight="1" x14ac:dyDescent="0.15">
      <c r="A211" s="37"/>
      <c r="K211" s="37"/>
    </row>
    <row r="212" spans="1:11" ht="12" customHeight="1" x14ac:dyDescent="0.15">
      <c r="A212" s="37"/>
      <c r="K212" s="37"/>
    </row>
    <row r="213" spans="1:11" ht="12" customHeight="1" x14ac:dyDescent="0.15">
      <c r="A213" s="37"/>
      <c r="K213" s="37"/>
    </row>
    <row r="214" spans="1:11" ht="12" customHeight="1" x14ac:dyDescent="0.15">
      <c r="A214" s="37"/>
      <c r="K214" s="37"/>
    </row>
    <row r="215" spans="1:11" ht="12" customHeight="1" x14ac:dyDescent="0.15">
      <c r="A215" s="37"/>
      <c r="K215" s="37"/>
    </row>
    <row r="216" spans="1:11" ht="12" customHeight="1" x14ac:dyDescent="0.15">
      <c r="A216" s="37"/>
      <c r="K216" s="37"/>
    </row>
    <row r="217" spans="1:11" ht="12" customHeight="1" x14ac:dyDescent="0.15">
      <c r="A217" s="37"/>
      <c r="K217" s="37"/>
    </row>
    <row r="218" spans="1:11" ht="12" customHeight="1" x14ac:dyDescent="0.15">
      <c r="A218" s="37"/>
      <c r="K218" s="37"/>
    </row>
    <row r="219" spans="1:11" ht="12" customHeight="1" x14ac:dyDescent="0.15">
      <c r="A219" s="37"/>
      <c r="K219" s="37"/>
    </row>
    <row r="220" spans="1:11" ht="12" customHeight="1" x14ac:dyDescent="0.15">
      <c r="A220" s="37"/>
      <c r="K220" s="37"/>
    </row>
    <row r="221" spans="1:11" ht="12" customHeight="1" x14ac:dyDescent="0.15">
      <c r="A221" s="37"/>
      <c r="K221" s="37"/>
    </row>
    <row r="222" spans="1:11" ht="12" customHeight="1" x14ac:dyDescent="0.15">
      <c r="A222" s="37"/>
      <c r="K222" s="37"/>
    </row>
    <row r="223" spans="1:11" ht="12" customHeight="1" x14ac:dyDescent="0.15">
      <c r="A223" s="37"/>
      <c r="K223" s="37"/>
    </row>
    <row r="224" spans="1:11" ht="12" customHeight="1" x14ac:dyDescent="0.15">
      <c r="A224" s="37"/>
      <c r="K224" s="37"/>
    </row>
    <row r="225" spans="1:11" ht="12" customHeight="1" x14ac:dyDescent="0.15">
      <c r="A225" s="37"/>
      <c r="K225" s="37"/>
    </row>
    <row r="226" spans="1:11" ht="12" customHeight="1" x14ac:dyDescent="0.15">
      <c r="A226" s="37"/>
      <c r="K226" s="37"/>
    </row>
    <row r="227" spans="1:11" ht="12" customHeight="1" x14ac:dyDescent="0.15">
      <c r="A227" s="37"/>
      <c r="K227" s="37"/>
    </row>
    <row r="228" spans="1:11" ht="12" customHeight="1" x14ac:dyDescent="0.15">
      <c r="A228" s="37"/>
      <c r="K228" s="37"/>
    </row>
    <row r="229" spans="1:11" ht="12" customHeight="1" x14ac:dyDescent="0.15">
      <c r="A229" s="37"/>
      <c r="K229" s="37"/>
    </row>
    <row r="230" spans="1:11" ht="12" customHeight="1" x14ac:dyDescent="0.15">
      <c r="A230" s="37"/>
      <c r="K230" s="37"/>
    </row>
    <row r="231" spans="1:11" ht="12" customHeight="1" x14ac:dyDescent="0.15">
      <c r="A231" s="37"/>
      <c r="K231" s="37"/>
    </row>
    <row r="232" spans="1:11" ht="12" customHeight="1" x14ac:dyDescent="0.15">
      <c r="A232" s="37"/>
      <c r="K232" s="37"/>
    </row>
    <row r="233" spans="1:11" ht="12" customHeight="1" x14ac:dyDescent="0.15">
      <c r="A233" s="37"/>
      <c r="K233" s="37"/>
    </row>
    <row r="234" spans="1:11" ht="12" customHeight="1" x14ac:dyDescent="0.15">
      <c r="A234" s="37"/>
      <c r="K234" s="37"/>
    </row>
    <row r="235" spans="1:11" ht="12" customHeight="1" x14ac:dyDescent="0.15">
      <c r="A235" s="37"/>
      <c r="K235" s="37"/>
    </row>
    <row r="236" spans="1:11" ht="12" customHeight="1" x14ac:dyDescent="0.15">
      <c r="A236" s="37"/>
      <c r="K236" s="37"/>
    </row>
    <row r="237" spans="1:11" ht="12" customHeight="1" x14ac:dyDescent="0.15">
      <c r="A237" s="37"/>
      <c r="K237" s="37"/>
    </row>
    <row r="238" spans="1:11" ht="12" customHeight="1" x14ac:dyDescent="0.15">
      <c r="A238" s="37"/>
      <c r="K238" s="37"/>
    </row>
    <row r="239" spans="1:11" ht="12" customHeight="1" x14ac:dyDescent="0.15">
      <c r="A239" s="37"/>
      <c r="K239" s="37"/>
    </row>
    <row r="240" spans="1:11" ht="12" customHeight="1" x14ac:dyDescent="0.15">
      <c r="A240" s="37"/>
      <c r="K240" s="37"/>
    </row>
    <row r="241" spans="1:11" ht="12" customHeight="1" x14ac:dyDescent="0.15">
      <c r="A241" s="37"/>
      <c r="K241" s="37"/>
    </row>
    <row r="242" spans="1:11" ht="12" customHeight="1" x14ac:dyDescent="0.15">
      <c r="A242" s="37"/>
      <c r="K242" s="37"/>
    </row>
    <row r="243" spans="1:11" ht="12" customHeight="1" x14ac:dyDescent="0.15">
      <c r="A243" s="37"/>
      <c r="K243" s="37"/>
    </row>
    <row r="244" spans="1:11" ht="12" customHeight="1" x14ac:dyDescent="0.15">
      <c r="A244" s="37"/>
      <c r="K244" s="37"/>
    </row>
    <row r="245" spans="1:11" ht="12" customHeight="1" x14ac:dyDescent="0.15">
      <c r="A245" s="37"/>
      <c r="K245" s="37"/>
    </row>
    <row r="246" spans="1:11" ht="12" customHeight="1" x14ac:dyDescent="0.15">
      <c r="A246" s="37"/>
      <c r="K246" s="37"/>
    </row>
    <row r="247" spans="1:11" ht="12" customHeight="1" x14ac:dyDescent="0.15">
      <c r="A247" s="37"/>
      <c r="K247" s="37"/>
    </row>
    <row r="248" spans="1:11" ht="12" customHeight="1" x14ac:dyDescent="0.15">
      <c r="A248" s="37"/>
      <c r="K248" s="37"/>
    </row>
    <row r="249" spans="1:11" ht="12" customHeight="1" x14ac:dyDescent="0.15">
      <c r="A249" s="37"/>
      <c r="K249" s="37"/>
    </row>
    <row r="250" spans="1:11" ht="12" customHeight="1" x14ac:dyDescent="0.15">
      <c r="A250" s="37"/>
      <c r="K250" s="37"/>
    </row>
    <row r="251" spans="1:11" ht="12" customHeight="1" x14ac:dyDescent="0.15">
      <c r="A251" s="37"/>
      <c r="K251" s="37"/>
    </row>
    <row r="252" spans="1:11" ht="12" customHeight="1" x14ac:dyDescent="0.15">
      <c r="A252" s="37"/>
      <c r="K252" s="37"/>
    </row>
    <row r="253" spans="1:11" ht="12" customHeight="1" x14ac:dyDescent="0.15">
      <c r="A253" s="37"/>
      <c r="K253" s="37"/>
    </row>
    <row r="254" spans="1:11" ht="12" customHeight="1" x14ac:dyDescent="0.15">
      <c r="A254" s="37"/>
      <c r="K254" s="37"/>
    </row>
    <row r="255" spans="1:11" ht="12" customHeight="1" x14ac:dyDescent="0.15">
      <c r="A255" s="37"/>
      <c r="K255" s="37"/>
    </row>
    <row r="256" spans="1:11" ht="12" customHeight="1" x14ac:dyDescent="0.15">
      <c r="A256" s="37"/>
      <c r="K256" s="37"/>
    </row>
    <row r="257" spans="1:11" ht="12" customHeight="1" x14ac:dyDescent="0.15">
      <c r="A257" s="37"/>
      <c r="K257" s="37"/>
    </row>
    <row r="258" spans="1:11" ht="12" customHeight="1" x14ac:dyDescent="0.15">
      <c r="A258" s="37"/>
      <c r="K258" s="37"/>
    </row>
    <row r="259" spans="1:11" ht="12" customHeight="1" x14ac:dyDescent="0.15">
      <c r="A259" s="37"/>
      <c r="K259" s="37"/>
    </row>
    <row r="260" spans="1:11" ht="12" customHeight="1" x14ac:dyDescent="0.15">
      <c r="A260" s="37"/>
      <c r="K260" s="37"/>
    </row>
    <row r="261" spans="1:11" ht="12" customHeight="1" x14ac:dyDescent="0.15">
      <c r="A261" s="37"/>
      <c r="K261" s="37"/>
    </row>
    <row r="262" spans="1:11" ht="12" customHeight="1" x14ac:dyDescent="0.15">
      <c r="A262" s="37"/>
      <c r="K262" s="37"/>
    </row>
    <row r="263" spans="1:11" ht="12" customHeight="1" x14ac:dyDescent="0.15">
      <c r="A263" s="37"/>
      <c r="K263" s="37"/>
    </row>
    <row r="264" spans="1:11" ht="12" customHeight="1" x14ac:dyDescent="0.15">
      <c r="A264" s="37"/>
      <c r="K264" s="37"/>
    </row>
    <row r="265" spans="1:11" ht="12" customHeight="1" x14ac:dyDescent="0.15">
      <c r="A265" s="37"/>
      <c r="K265" s="37"/>
    </row>
    <row r="266" spans="1:11" ht="12" customHeight="1" x14ac:dyDescent="0.15">
      <c r="A266" s="37"/>
      <c r="K266" s="37"/>
    </row>
    <row r="267" spans="1:11" ht="12" customHeight="1" x14ac:dyDescent="0.15">
      <c r="A267" s="37"/>
      <c r="K267" s="37"/>
    </row>
    <row r="268" spans="1:11" ht="12" customHeight="1" x14ac:dyDescent="0.15">
      <c r="A268" s="37"/>
      <c r="K268" s="37"/>
    </row>
    <row r="269" spans="1:11" ht="12" customHeight="1" x14ac:dyDescent="0.15">
      <c r="A269" s="37"/>
      <c r="K269" s="37"/>
    </row>
    <row r="270" spans="1:11" ht="12" customHeight="1" x14ac:dyDescent="0.15">
      <c r="A270" s="37"/>
      <c r="K270" s="37"/>
    </row>
    <row r="271" spans="1:11" ht="12" customHeight="1" x14ac:dyDescent="0.15">
      <c r="A271" s="37"/>
      <c r="K271" s="37"/>
    </row>
    <row r="272" spans="1:11" ht="12" customHeight="1" x14ac:dyDescent="0.15">
      <c r="A272" s="37"/>
      <c r="K272" s="37"/>
    </row>
    <row r="273" spans="1:11" ht="12" customHeight="1" x14ac:dyDescent="0.15">
      <c r="A273" s="37"/>
      <c r="K273" s="37"/>
    </row>
    <row r="274" spans="1:11" ht="12" customHeight="1" x14ac:dyDescent="0.15">
      <c r="A274" s="37"/>
      <c r="K274" s="37"/>
    </row>
    <row r="275" spans="1:11" ht="12" customHeight="1" x14ac:dyDescent="0.15">
      <c r="A275" s="37"/>
      <c r="K275" s="37"/>
    </row>
    <row r="276" spans="1:11" ht="12" customHeight="1" x14ac:dyDescent="0.15">
      <c r="A276" s="37"/>
      <c r="K276" s="37"/>
    </row>
    <row r="277" spans="1:11" ht="12" customHeight="1" x14ac:dyDescent="0.15">
      <c r="A277" s="37"/>
      <c r="K277" s="37"/>
    </row>
    <row r="278" spans="1:11" ht="12" customHeight="1" x14ac:dyDescent="0.15">
      <c r="A278" s="37"/>
      <c r="K278" s="37"/>
    </row>
    <row r="279" spans="1:11" ht="12" customHeight="1" x14ac:dyDescent="0.15">
      <c r="A279" s="37"/>
      <c r="K279" s="37"/>
    </row>
    <row r="280" spans="1:11" ht="12" customHeight="1" x14ac:dyDescent="0.15">
      <c r="A280" s="37"/>
      <c r="K280" s="37"/>
    </row>
    <row r="281" spans="1:11" ht="12" customHeight="1" x14ac:dyDescent="0.15">
      <c r="A281" s="37"/>
      <c r="K281" s="37"/>
    </row>
    <row r="282" spans="1:11" ht="12" customHeight="1" x14ac:dyDescent="0.15">
      <c r="A282" s="37"/>
      <c r="K282" s="37"/>
    </row>
    <row r="283" spans="1:11" ht="12" customHeight="1" x14ac:dyDescent="0.15">
      <c r="A283" s="37"/>
      <c r="K283" s="37"/>
    </row>
    <row r="284" spans="1:11" ht="12" customHeight="1" x14ac:dyDescent="0.15">
      <c r="A284" s="37"/>
      <c r="K284" s="37"/>
    </row>
    <row r="285" spans="1:11" ht="12" customHeight="1" x14ac:dyDescent="0.15">
      <c r="A285" s="37"/>
      <c r="K285" s="37"/>
    </row>
    <row r="286" spans="1:11" ht="12" customHeight="1" x14ac:dyDescent="0.15">
      <c r="A286" s="37"/>
      <c r="K286" s="37"/>
    </row>
    <row r="287" spans="1:11" ht="12" customHeight="1" x14ac:dyDescent="0.15">
      <c r="A287" s="37"/>
      <c r="K287" s="37"/>
    </row>
    <row r="288" spans="1:11" ht="12" customHeight="1" x14ac:dyDescent="0.15">
      <c r="A288" s="37"/>
      <c r="K288" s="37"/>
    </row>
    <row r="289" spans="1:11" ht="12" customHeight="1" x14ac:dyDescent="0.15">
      <c r="A289" s="37"/>
      <c r="K289" s="37"/>
    </row>
    <row r="290" spans="1:11" ht="12" customHeight="1" x14ac:dyDescent="0.15">
      <c r="A290" s="37"/>
      <c r="K290" s="37"/>
    </row>
    <row r="291" spans="1:11" ht="12" customHeight="1" x14ac:dyDescent="0.15">
      <c r="A291" s="37"/>
      <c r="K291" s="37"/>
    </row>
    <row r="292" spans="1:11" ht="12" customHeight="1" x14ac:dyDescent="0.15">
      <c r="A292" s="37"/>
      <c r="K292" s="37"/>
    </row>
    <row r="293" spans="1:11" ht="12" customHeight="1" x14ac:dyDescent="0.15">
      <c r="A293" s="37"/>
      <c r="K293" s="37"/>
    </row>
    <row r="294" spans="1:11" ht="12" customHeight="1" x14ac:dyDescent="0.15">
      <c r="A294" s="37"/>
      <c r="K294" s="37"/>
    </row>
    <row r="295" spans="1:11" ht="12" customHeight="1" x14ac:dyDescent="0.15">
      <c r="A295" s="37"/>
      <c r="K295" s="37"/>
    </row>
    <row r="296" spans="1:11" ht="12" customHeight="1" x14ac:dyDescent="0.15">
      <c r="A296" s="37"/>
      <c r="K296" s="37"/>
    </row>
    <row r="297" spans="1:11" ht="12" customHeight="1" x14ac:dyDescent="0.15">
      <c r="A297" s="37"/>
      <c r="K297" s="37"/>
    </row>
    <row r="298" spans="1:11" ht="12" customHeight="1" x14ac:dyDescent="0.15">
      <c r="A298" s="37"/>
      <c r="K298" s="37"/>
    </row>
    <row r="299" spans="1:11" ht="12" customHeight="1" x14ac:dyDescent="0.15">
      <c r="A299" s="37"/>
      <c r="K299" s="37"/>
    </row>
    <row r="300" spans="1:11" ht="12" customHeight="1" x14ac:dyDescent="0.15">
      <c r="A300" s="37"/>
      <c r="K300" s="37"/>
    </row>
    <row r="301" spans="1:11" ht="12" customHeight="1" x14ac:dyDescent="0.15">
      <c r="A301" s="37"/>
      <c r="K301" s="37"/>
    </row>
    <row r="302" spans="1:11" ht="12" customHeight="1" x14ac:dyDescent="0.15">
      <c r="A302" s="37"/>
      <c r="K302" s="37"/>
    </row>
    <row r="303" spans="1:11" ht="12" customHeight="1" x14ac:dyDescent="0.15">
      <c r="A303" s="37"/>
      <c r="K303" s="37"/>
    </row>
    <row r="304" spans="1:11" ht="12" customHeight="1" x14ac:dyDescent="0.15">
      <c r="A304" s="37"/>
      <c r="K304" s="37"/>
    </row>
    <row r="305" spans="1:11" ht="12" customHeight="1" x14ac:dyDescent="0.15">
      <c r="A305" s="37"/>
      <c r="K305" s="37"/>
    </row>
    <row r="306" spans="1:11" ht="12" customHeight="1" x14ac:dyDescent="0.15">
      <c r="A306" s="37"/>
      <c r="K306" s="37"/>
    </row>
    <row r="307" spans="1:11" ht="12" customHeight="1" x14ac:dyDescent="0.15">
      <c r="A307" s="37"/>
      <c r="K307" s="37"/>
    </row>
    <row r="308" spans="1:11" ht="12" customHeight="1" x14ac:dyDescent="0.15">
      <c r="A308" s="37"/>
      <c r="K308" s="37"/>
    </row>
    <row r="309" spans="1:11" ht="12" customHeight="1" x14ac:dyDescent="0.15">
      <c r="A309" s="37"/>
      <c r="K309" s="37"/>
    </row>
    <row r="310" spans="1:11" ht="12" customHeight="1" x14ac:dyDescent="0.15">
      <c r="A310" s="37"/>
      <c r="K310" s="37"/>
    </row>
    <row r="311" spans="1:11" ht="12" customHeight="1" x14ac:dyDescent="0.15">
      <c r="A311" s="37"/>
      <c r="K311" s="37"/>
    </row>
    <row r="312" spans="1:11" ht="12" customHeight="1" x14ac:dyDescent="0.15">
      <c r="A312" s="37"/>
      <c r="K312" s="37"/>
    </row>
    <row r="313" spans="1:11" ht="12" customHeight="1" x14ac:dyDescent="0.15">
      <c r="A313" s="37"/>
      <c r="K313" s="37"/>
    </row>
    <row r="314" spans="1:11" ht="12" customHeight="1" x14ac:dyDescent="0.15">
      <c r="A314" s="37"/>
      <c r="K314" s="37"/>
    </row>
    <row r="315" spans="1:11" ht="12" customHeight="1" x14ac:dyDescent="0.15">
      <c r="A315" s="37"/>
      <c r="K315" s="37"/>
    </row>
    <row r="316" spans="1:11" ht="12" customHeight="1" x14ac:dyDescent="0.15">
      <c r="A316" s="37"/>
      <c r="K316" s="37"/>
    </row>
    <row r="317" spans="1:11" ht="12" customHeight="1" x14ac:dyDescent="0.15">
      <c r="A317" s="37"/>
      <c r="K317" s="37"/>
    </row>
    <row r="318" spans="1:11" ht="12" customHeight="1" x14ac:dyDescent="0.15">
      <c r="A318" s="37"/>
      <c r="K318" s="37"/>
    </row>
    <row r="319" spans="1:11" ht="12" customHeight="1" x14ac:dyDescent="0.15">
      <c r="A319" s="37"/>
      <c r="K319" s="37"/>
    </row>
    <row r="320" spans="1:11" ht="12" customHeight="1" x14ac:dyDescent="0.15">
      <c r="A320" s="37"/>
      <c r="K320" s="37"/>
    </row>
    <row r="321" spans="1:11" ht="12" customHeight="1" x14ac:dyDescent="0.15">
      <c r="A321" s="37"/>
      <c r="K321" s="37"/>
    </row>
    <row r="322" spans="1:11" ht="12" customHeight="1" x14ac:dyDescent="0.15">
      <c r="A322" s="37"/>
      <c r="K322" s="37"/>
    </row>
    <row r="323" spans="1:11" ht="12" customHeight="1" x14ac:dyDescent="0.15">
      <c r="A323" s="37"/>
      <c r="K323" s="37"/>
    </row>
    <row r="324" spans="1:11" ht="12" customHeight="1" x14ac:dyDescent="0.15">
      <c r="A324" s="37"/>
      <c r="K324" s="37"/>
    </row>
    <row r="325" spans="1:11" ht="12" customHeight="1" x14ac:dyDescent="0.15">
      <c r="A325" s="37"/>
      <c r="K325" s="37"/>
    </row>
    <row r="326" spans="1:11" ht="12" customHeight="1" x14ac:dyDescent="0.15">
      <c r="A326" s="37"/>
      <c r="K326" s="37"/>
    </row>
    <row r="327" spans="1:11" ht="12" customHeight="1" x14ac:dyDescent="0.15">
      <c r="A327" s="37"/>
      <c r="K327" s="37"/>
    </row>
    <row r="328" spans="1:11" ht="12" customHeight="1" x14ac:dyDescent="0.15">
      <c r="A328" s="37"/>
      <c r="K328" s="37"/>
    </row>
    <row r="329" spans="1:11" ht="12" customHeight="1" x14ac:dyDescent="0.15">
      <c r="A329" s="37"/>
      <c r="K329" s="37"/>
    </row>
    <row r="330" spans="1:11" ht="12" customHeight="1" x14ac:dyDescent="0.15">
      <c r="A330" s="37"/>
      <c r="K330" s="37"/>
    </row>
    <row r="331" spans="1:11" ht="12" customHeight="1" x14ac:dyDescent="0.15">
      <c r="A331" s="37"/>
      <c r="K331" s="37"/>
    </row>
    <row r="332" spans="1:11" ht="12" customHeight="1" x14ac:dyDescent="0.15">
      <c r="A332" s="37"/>
      <c r="K332" s="37"/>
    </row>
    <row r="333" spans="1:11" ht="12" customHeight="1" x14ac:dyDescent="0.15">
      <c r="A333" s="37"/>
      <c r="K333" s="37"/>
    </row>
    <row r="334" spans="1:11" ht="12" customHeight="1" x14ac:dyDescent="0.15">
      <c r="A334" s="37"/>
      <c r="K334" s="37"/>
    </row>
    <row r="335" spans="1:11" ht="12" customHeight="1" x14ac:dyDescent="0.15">
      <c r="A335" s="37"/>
      <c r="K335" s="37"/>
    </row>
    <row r="336" spans="1:11" ht="12" customHeight="1" x14ac:dyDescent="0.15">
      <c r="A336" s="37"/>
      <c r="K336" s="37"/>
    </row>
    <row r="337" spans="1:11" ht="12" customHeight="1" x14ac:dyDescent="0.15">
      <c r="A337" s="37"/>
      <c r="K337" s="37"/>
    </row>
    <row r="338" spans="1:11" ht="12" customHeight="1" x14ac:dyDescent="0.15">
      <c r="A338" s="37"/>
      <c r="K338" s="37"/>
    </row>
    <row r="339" spans="1:11" ht="12" customHeight="1" x14ac:dyDescent="0.15">
      <c r="A339" s="37"/>
      <c r="K339" s="37"/>
    </row>
    <row r="340" spans="1:11" ht="12" customHeight="1" x14ac:dyDescent="0.15">
      <c r="A340" s="37"/>
      <c r="K340" s="37"/>
    </row>
    <row r="341" spans="1:11" ht="12" customHeight="1" x14ac:dyDescent="0.15">
      <c r="A341" s="37"/>
      <c r="K341" s="37"/>
    </row>
    <row r="342" spans="1:11" ht="12" customHeight="1" x14ac:dyDescent="0.15">
      <c r="A342" s="37"/>
      <c r="K342" s="37"/>
    </row>
    <row r="343" spans="1:11" ht="12" customHeight="1" x14ac:dyDescent="0.15">
      <c r="A343" s="37"/>
      <c r="K343" s="37"/>
    </row>
    <row r="344" spans="1:11" ht="12" customHeight="1" x14ac:dyDescent="0.15">
      <c r="A344" s="37"/>
      <c r="K344" s="37"/>
    </row>
    <row r="345" spans="1:11" ht="12" customHeight="1" x14ac:dyDescent="0.15">
      <c r="A345" s="37"/>
      <c r="K345" s="37"/>
    </row>
    <row r="346" spans="1:11" ht="12" customHeight="1" x14ac:dyDescent="0.15">
      <c r="A346" s="37"/>
      <c r="K346" s="37"/>
    </row>
    <row r="347" spans="1:11" ht="12" customHeight="1" x14ac:dyDescent="0.15">
      <c r="A347" s="37"/>
      <c r="K347" s="37"/>
    </row>
    <row r="348" spans="1:11" ht="12" customHeight="1" x14ac:dyDescent="0.15">
      <c r="A348" s="37"/>
      <c r="K348" s="37"/>
    </row>
    <row r="349" spans="1:11" ht="12" customHeight="1" x14ac:dyDescent="0.15">
      <c r="A349" s="37"/>
      <c r="K349" s="37"/>
    </row>
    <row r="350" spans="1:11" ht="12" customHeight="1" x14ac:dyDescent="0.15">
      <c r="A350" s="37"/>
      <c r="K350" s="37"/>
    </row>
    <row r="351" spans="1:11" ht="12" customHeight="1" x14ac:dyDescent="0.15">
      <c r="A351" s="37"/>
      <c r="K351" s="37"/>
    </row>
    <row r="352" spans="1:11" ht="12" customHeight="1" x14ac:dyDescent="0.15">
      <c r="A352" s="37"/>
      <c r="K352" s="37"/>
    </row>
    <row r="353" spans="1:11" ht="12" customHeight="1" x14ac:dyDescent="0.15">
      <c r="A353" s="37"/>
      <c r="K353" s="37"/>
    </row>
    <row r="354" spans="1:11" ht="12" customHeight="1" x14ac:dyDescent="0.15">
      <c r="A354" s="37"/>
      <c r="K354" s="37"/>
    </row>
    <row r="355" spans="1:11" ht="12" customHeight="1" x14ac:dyDescent="0.15">
      <c r="A355" s="37"/>
      <c r="K355" s="37"/>
    </row>
    <row r="356" spans="1:11" ht="12" customHeight="1" x14ac:dyDescent="0.15">
      <c r="A356" s="37"/>
      <c r="K356" s="37"/>
    </row>
    <row r="357" spans="1:11" ht="12" customHeight="1" x14ac:dyDescent="0.15">
      <c r="A357" s="37"/>
      <c r="K357" s="37"/>
    </row>
    <row r="358" spans="1:11" ht="12" customHeight="1" x14ac:dyDescent="0.15">
      <c r="A358" s="37"/>
      <c r="K358" s="37"/>
    </row>
    <row r="359" spans="1:11" ht="12" customHeight="1" x14ac:dyDescent="0.15">
      <c r="A359" s="37"/>
      <c r="K359" s="37"/>
    </row>
    <row r="360" spans="1:11" ht="12" customHeight="1" x14ac:dyDescent="0.15">
      <c r="A360" s="37"/>
      <c r="K360" s="37"/>
    </row>
    <row r="361" spans="1:11" ht="12" customHeight="1" x14ac:dyDescent="0.15">
      <c r="A361" s="37"/>
      <c r="K361" s="37"/>
    </row>
    <row r="362" spans="1:11" ht="12" customHeight="1" x14ac:dyDescent="0.15">
      <c r="A362" s="37"/>
      <c r="K362" s="37"/>
    </row>
    <row r="363" spans="1:11" ht="12" customHeight="1" x14ac:dyDescent="0.15">
      <c r="A363" s="37"/>
      <c r="K363" s="37"/>
    </row>
    <row r="364" spans="1:11" ht="12" customHeight="1" x14ac:dyDescent="0.15">
      <c r="A364" s="37"/>
      <c r="K364" s="37"/>
    </row>
    <row r="365" spans="1:11" ht="12" customHeight="1" x14ac:dyDescent="0.15">
      <c r="A365" s="37"/>
      <c r="K365" s="37"/>
    </row>
    <row r="366" spans="1:11" ht="12" customHeight="1" x14ac:dyDescent="0.15">
      <c r="A366" s="37"/>
      <c r="K366" s="37"/>
    </row>
    <row r="367" spans="1:11" ht="12" customHeight="1" x14ac:dyDescent="0.15">
      <c r="A367" s="37"/>
      <c r="K367" s="37"/>
    </row>
    <row r="368" spans="1:11" ht="12" customHeight="1" x14ac:dyDescent="0.15">
      <c r="A368" s="37"/>
      <c r="K368" s="37"/>
    </row>
    <row r="369" spans="1:11" ht="12" customHeight="1" x14ac:dyDescent="0.15">
      <c r="A369" s="37"/>
      <c r="K369" s="37"/>
    </row>
    <row r="370" spans="1:11" ht="12" customHeight="1" x14ac:dyDescent="0.15">
      <c r="A370" s="37"/>
      <c r="K370" s="37"/>
    </row>
    <row r="371" spans="1:11" ht="12" customHeight="1" x14ac:dyDescent="0.15">
      <c r="A371" s="37"/>
      <c r="K371" s="37"/>
    </row>
    <row r="372" spans="1:11" ht="12" customHeight="1" x14ac:dyDescent="0.15">
      <c r="A372" s="37"/>
      <c r="K372" s="37"/>
    </row>
    <row r="373" spans="1:11" ht="12" customHeight="1" x14ac:dyDescent="0.15">
      <c r="A373" s="37"/>
      <c r="K373" s="37"/>
    </row>
    <row r="374" spans="1:11" ht="12" customHeight="1" x14ac:dyDescent="0.15">
      <c r="A374" s="37"/>
      <c r="K374" s="37"/>
    </row>
    <row r="375" spans="1:11" ht="12" customHeight="1" x14ac:dyDescent="0.15">
      <c r="A375" s="37"/>
      <c r="K375" s="37"/>
    </row>
    <row r="376" spans="1:11" ht="12" customHeight="1" x14ac:dyDescent="0.15">
      <c r="A376" s="37"/>
      <c r="K376" s="37"/>
    </row>
    <row r="377" spans="1:11" ht="12" customHeight="1" x14ac:dyDescent="0.15">
      <c r="A377" s="37"/>
      <c r="K377" s="37"/>
    </row>
    <row r="378" spans="1:11" ht="12" customHeight="1" x14ac:dyDescent="0.15">
      <c r="A378" s="37"/>
      <c r="K378" s="37"/>
    </row>
    <row r="379" spans="1:11" ht="12" customHeight="1" x14ac:dyDescent="0.15">
      <c r="A379" s="37"/>
      <c r="K379" s="37"/>
    </row>
    <row r="380" spans="1:11" ht="12" customHeight="1" x14ac:dyDescent="0.15">
      <c r="A380" s="37"/>
      <c r="K380" s="37"/>
    </row>
    <row r="381" spans="1:11" ht="12" customHeight="1" x14ac:dyDescent="0.15">
      <c r="A381" s="37"/>
      <c r="K381" s="37"/>
    </row>
    <row r="382" spans="1:11" ht="12" customHeight="1" x14ac:dyDescent="0.15">
      <c r="A382" s="37"/>
      <c r="K382" s="37"/>
    </row>
    <row r="383" spans="1:11" ht="12" customHeight="1" x14ac:dyDescent="0.15">
      <c r="A383" s="37"/>
      <c r="K383" s="37"/>
    </row>
    <row r="384" spans="1:11" ht="12" customHeight="1" x14ac:dyDescent="0.15">
      <c r="A384" s="37"/>
      <c r="K384" s="37"/>
    </row>
    <row r="385" spans="1:11" ht="12" customHeight="1" x14ac:dyDescent="0.15">
      <c r="A385" s="37"/>
      <c r="K385" s="37"/>
    </row>
    <row r="386" spans="1:11" ht="12" customHeight="1" x14ac:dyDescent="0.15">
      <c r="A386" s="37"/>
      <c r="K386" s="37"/>
    </row>
    <row r="387" spans="1:11" ht="12" customHeight="1" x14ac:dyDescent="0.15">
      <c r="A387" s="37"/>
      <c r="K387" s="37"/>
    </row>
    <row r="388" spans="1:11" ht="12" customHeight="1" x14ac:dyDescent="0.15">
      <c r="A388" s="37"/>
      <c r="K388" s="37"/>
    </row>
    <row r="389" spans="1:11" ht="12" customHeight="1" x14ac:dyDescent="0.15">
      <c r="A389" s="37"/>
      <c r="K389" s="37"/>
    </row>
    <row r="390" spans="1:11" ht="12" customHeight="1" x14ac:dyDescent="0.15">
      <c r="A390" s="37"/>
      <c r="K390" s="37"/>
    </row>
    <row r="391" spans="1:11" ht="12" customHeight="1" x14ac:dyDescent="0.15">
      <c r="A391" s="37"/>
      <c r="K391" s="37"/>
    </row>
    <row r="392" spans="1:11" ht="12" customHeight="1" x14ac:dyDescent="0.15">
      <c r="A392" s="37"/>
      <c r="K392" s="37"/>
    </row>
    <row r="393" spans="1:11" ht="12" customHeight="1" x14ac:dyDescent="0.15">
      <c r="A393" s="37"/>
      <c r="K393" s="37"/>
    </row>
    <row r="394" spans="1:11" ht="12" customHeight="1" x14ac:dyDescent="0.15">
      <c r="A394" s="37"/>
      <c r="K394" s="37"/>
    </row>
    <row r="395" spans="1:11" ht="12" customHeight="1" x14ac:dyDescent="0.15">
      <c r="A395" s="37"/>
      <c r="K395" s="37"/>
    </row>
    <row r="396" spans="1:11" ht="12" customHeight="1" x14ac:dyDescent="0.15">
      <c r="A396" s="37"/>
      <c r="K396" s="37"/>
    </row>
    <row r="397" spans="1:11" ht="12" customHeight="1" x14ac:dyDescent="0.15">
      <c r="A397" s="37"/>
      <c r="K397" s="37"/>
    </row>
    <row r="398" spans="1:11" ht="12" customHeight="1" x14ac:dyDescent="0.15">
      <c r="A398" s="37"/>
      <c r="K398" s="37"/>
    </row>
    <row r="399" spans="1:11" ht="12" customHeight="1" x14ac:dyDescent="0.15">
      <c r="A399" s="37"/>
      <c r="K399" s="37"/>
    </row>
    <row r="400" spans="1:11" ht="12" customHeight="1" x14ac:dyDescent="0.15">
      <c r="A400" s="37"/>
      <c r="K400" s="37"/>
    </row>
    <row r="401" spans="1:11" ht="12" customHeight="1" x14ac:dyDescent="0.15">
      <c r="A401" s="37"/>
      <c r="K401" s="37"/>
    </row>
    <row r="402" spans="1:11" ht="12" customHeight="1" x14ac:dyDescent="0.15">
      <c r="A402" s="37"/>
      <c r="K402" s="37"/>
    </row>
    <row r="403" spans="1:11" ht="12" customHeight="1" x14ac:dyDescent="0.15">
      <c r="A403" s="37"/>
      <c r="K403" s="37"/>
    </row>
    <row r="404" spans="1:11" ht="12" customHeight="1" x14ac:dyDescent="0.15">
      <c r="A404" s="37"/>
      <c r="K404" s="37"/>
    </row>
    <row r="405" spans="1:11" ht="12" customHeight="1" x14ac:dyDescent="0.15">
      <c r="A405" s="37"/>
      <c r="K405" s="37"/>
    </row>
    <row r="406" spans="1:11" ht="12" customHeight="1" x14ac:dyDescent="0.15">
      <c r="A406" s="37"/>
      <c r="K406" s="37"/>
    </row>
    <row r="407" spans="1:11" ht="12" customHeight="1" x14ac:dyDescent="0.15">
      <c r="A407" s="37"/>
      <c r="K407" s="37"/>
    </row>
    <row r="408" spans="1:11" ht="12" customHeight="1" x14ac:dyDescent="0.15">
      <c r="A408" s="37"/>
      <c r="K408" s="37"/>
    </row>
    <row r="409" spans="1:11" ht="12" customHeight="1" x14ac:dyDescent="0.15">
      <c r="A409" s="37"/>
      <c r="K409" s="37"/>
    </row>
    <row r="410" spans="1:11" ht="12" customHeight="1" x14ac:dyDescent="0.15">
      <c r="A410" s="37"/>
      <c r="K410" s="37"/>
    </row>
    <row r="411" spans="1:11" ht="12" customHeight="1" x14ac:dyDescent="0.15">
      <c r="A411" s="37"/>
      <c r="K411" s="37"/>
    </row>
    <row r="412" spans="1:11" ht="12" customHeight="1" x14ac:dyDescent="0.15">
      <c r="A412" s="37"/>
      <c r="K412" s="37"/>
    </row>
    <row r="413" spans="1:11" ht="12" customHeight="1" x14ac:dyDescent="0.15">
      <c r="A413" s="37"/>
      <c r="K413" s="37"/>
    </row>
    <row r="414" spans="1:11" ht="12" customHeight="1" x14ac:dyDescent="0.15">
      <c r="A414" s="37"/>
      <c r="K414" s="37"/>
    </row>
    <row r="415" spans="1:11" ht="12" customHeight="1" x14ac:dyDescent="0.15">
      <c r="A415" s="37"/>
      <c r="K415" s="37"/>
    </row>
    <row r="416" spans="1:11" ht="12" customHeight="1" x14ac:dyDescent="0.15">
      <c r="A416" s="37"/>
      <c r="K416" s="37"/>
    </row>
    <row r="417" spans="1:11" ht="12" customHeight="1" x14ac:dyDescent="0.15">
      <c r="A417" s="37"/>
      <c r="K417" s="37"/>
    </row>
    <row r="418" spans="1:11" ht="12" customHeight="1" x14ac:dyDescent="0.15">
      <c r="A418" s="37"/>
      <c r="K418" s="37"/>
    </row>
    <row r="419" spans="1:11" ht="12" customHeight="1" x14ac:dyDescent="0.15">
      <c r="A419" s="37"/>
      <c r="K419" s="37"/>
    </row>
    <row r="420" spans="1:11" ht="12" customHeight="1" x14ac:dyDescent="0.15">
      <c r="A420" s="37"/>
      <c r="K420" s="37"/>
    </row>
    <row r="421" spans="1:11" ht="12" customHeight="1" x14ac:dyDescent="0.15">
      <c r="A421" s="37"/>
      <c r="K421" s="37"/>
    </row>
    <row r="422" spans="1:11" ht="12" customHeight="1" x14ac:dyDescent="0.15">
      <c r="A422" s="37"/>
      <c r="K422" s="37"/>
    </row>
    <row r="423" spans="1:11" ht="12" customHeight="1" x14ac:dyDescent="0.15">
      <c r="A423" s="37"/>
      <c r="K423" s="37"/>
    </row>
    <row r="424" spans="1:11" ht="12" customHeight="1" x14ac:dyDescent="0.15">
      <c r="A424" s="37"/>
      <c r="K424" s="37"/>
    </row>
    <row r="425" spans="1:11" ht="12" customHeight="1" x14ac:dyDescent="0.15">
      <c r="A425" s="37"/>
      <c r="K425" s="37"/>
    </row>
    <row r="426" spans="1:11" ht="12" customHeight="1" x14ac:dyDescent="0.15">
      <c r="A426" s="37"/>
      <c r="K426" s="37"/>
    </row>
    <row r="427" spans="1:11" ht="12" customHeight="1" x14ac:dyDescent="0.15">
      <c r="A427" s="37"/>
      <c r="K427" s="37"/>
    </row>
    <row r="428" spans="1:11" ht="12" customHeight="1" x14ac:dyDescent="0.15">
      <c r="A428" s="37"/>
      <c r="K428" s="37"/>
    </row>
    <row r="429" spans="1:11" ht="12" customHeight="1" x14ac:dyDescent="0.15">
      <c r="A429" s="37"/>
      <c r="K429" s="37"/>
    </row>
    <row r="430" spans="1:11" ht="12" customHeight="1" x14ac:dyDescent="0.15">
      <c r="A430" s="37"/>
      <c r="K430" s="37"/>
    </row>
    <row r="431" spans="1:11" ht="12" customHeight="1" x14ac:dyDescent="0.15">
      <c r="A431" s="37"/>
      <c r="K431" s="37"/>
    </row>
    <row r="432" spans="1:11" ht="12" customHeight="1" x14ac:dyDescent="0.15">
      <c r="A432" s="37"/>
      <c r="K432" s="37"/>
    </row>
    <row r="433" spans="1:11" ht="12" customHeight="1" x14ac:dyDescent="0.15">
      <c r="A433" s="37"/>
      <c r="K433" s="37"/>
    </row>
    <row r="434" spans="1:11" ht="12" customHeight="1" x14ac:dyDescent="0.15">
      <c r="A434" s="37"/>
      <c r="K434" s="37"/>
    </row>
    <row r="435" spans="1:11" ht="12" customHeight="1" x14ac:dyDescent="0.15">
      <c r="A435" s="37"/>
      <c r="K435" s="37"/>
    </row>
    <row r="436" spans="1:11" ht="12" customHeight="1" x14ac:dyDescent="0.15">
      <c r="A436" s="37"/>
      <c r="K436" s="37"/>
    </row>
    <row r="437" spans="1:11" ht="12" customHeight="1" x14ac:dyDescent="0.15">
      <c r="A437" s="37"/>
      <c r="K437" s="37"/>
    </row>
    <row r="438" spans="1:11" ht="12" customHeight="1" x14ac:dyDescent="0.15">
      <c r="A438" s="37"/>
      <c r="K438" s="37"/>
    </row>
    <row r="439" spans="1:11" ht="12" customHeight="1" x14ac:dyDescent="0.15">
      <c r="A439" s="37"/>
      <c r="K439" s="37"/>
    </row>
    <row r="440" spans="1:11" ht="12" customHeight="1" x14ac:dyDescent="0.15">
      <c r="A440" s="37"/>
      <c r="K440" s="37"/>
    </row>
    <row r="441" spans="1:11" ht="12" customHeight="1" x14ac:dyDescent="0.15">
      <c r="A441" s="37"/>
      <c r="K441" s="37"/>
    </row>
    <row r="442" spans="1:11" ht="12" customHeight="1" x14ac:dyDescent="0.15">
      <c r="A442" s="37"/>
      <c r="K442" s="37"/>
    </row>
    <row r="443" spans="1:11" ht="12" customHeight="1" x14ac:dyDescent="0.15">
      <c r="A443" s="37"/>
      <c r="K443" s="37"/>
    </row>
    <row r="444" spans="1:11" ht="12" customHeight="1" x14ac:dyDescent="0.15">
      <c r="A444" s="37"/>
      <c r="K444" s="37"/>
    </row>
    <row r="445" spans="1:11" ht="12" customHeight="1" x14ac:dyDescent="0.15">
      <c r="A445" s="37"/>
      <c r="K445" s="37"/>
    </row>
    <row r="446" spans="1:11" ht="12" customHeight="1" x14ac:dyDescent="0.15">
      <c r="A446" s="37"/>
      <c r="K446" s="37"/>
    </row>
    <row r="447" spans="1:11" ht="12" customHeight="1" x14ac:dyDescent="0.15">
      <c r="A447" s="37"/>
      <c r="K447" s="37"/>
    </row>
    <row r="448" spans="1:11" ht="12" customHeight="1" x14ac:dyDescent="0.15">
      <c r="A448" s="37"/>
      <c r="K448" s="37"/>
    </row>
    <row r="449" spans="1:11" ht="12" customHeight="1" x14ac:dyDescent="0.15">
      <c r="A449" s="37"/>
      <c r="K449" s="37"/>
    </row>
    <row r="450" spans="1:11" ht="12" customHeight="1" x14ac:dyDescent="0.15">
      <c r="A450" s="37"/>
      <c r="K450" s="37"/>
    </row>
    <row r="451" spans="1:11" ht="12" customHeight="1" x14ac:dyDescent="0.15">
      <c r="A451" s="37"/>
      <c r="K451" s="37"/>
    </row>
    <row r="452" spans="1:11" ht="12" customHeight="1" x14ac:dyDescent="0.15">
      <c r="A452" s="37"/>
      <c r="K452" s="37"/>
    </row>
    <row r="453" spans="1:11" ht="12" customHeight="1" x14ac:dyDescent="0.15">
      <c r="A453" s="37"/>
      <c r="K453" s="37"/>
    </row>
    <row r="454" spans="1:11" ht="12" customHeight="1" x14ac:dyDescent="0.15">
      <c r="A454" s="37"/>
      <c r="K454" s="37"/>
    </row>
    <row r="455" spans="1:11" ht="12" customHeight="1" x14ac:dyDescent="0.15">
      <c r="A455" s="37"/>
      <c r="K455" s="37"/>
    </row>
    <row r="456" spans="1:11" ht="12" customHeight="1" x14ac:dyDescent="0.15">
      <c r="A456" s="37"/>
      <c r="K456" s="37"/>
    </row>
    <row r="457" spans="1:11" ht="12" customHeight="1" x14ac:dyDescent="0.15">
      <c r="A457" s="37"/>
      <c r="K457" s="37"/>
    </row>
    <row r="458" spans="1:11" ht="12" customHeight="1" x14ac:dyDescent="0.15">
      <c r="A458" s="37"/>
      <c r="K458" s="37"/>
    </row>
    <row r="459" spans="1:11" ht="12" customHeight="1" x14ac:dyDescent="0.15">
      <c r="A459" s="37"/>
      <c r="K459" s="37"/>
    </row>
    <row r="460" spans="1:11" ht="12" customHeight="1" x14ac:dyDescent="0.15">
      <c r="A460" s="37"/>
      <c r="K460" s="37"/>
    </row>
    <row r="461" spans="1:11" ht="12" customHeight="1" x14ac:dyDescent="0.15">
      <c r="A461" s="37"/>
      <c r="K461" s="37"/>
    </row>
    <row r="462" spans="1:11" ht="12" customHeight="1" x14ac:dyDescent="0.15">
      <c r="A462" s="37"/>
      <c r="K462" s="37"/>
    </row>
    <row r="463" spans="1:11" ht="12" customHeight="1" x14ac:dyDescent="0.15">
      <c r="A463" s="37"/>
      <c r="K463" s="37"/>
    </row>
    <row r="464" spans="1:11" ht="12" customHeight="1" x14ac:dyDescent="0.15">
      <c r="A464" s="37"/>
      <c r="K464" s="37"/>
    </row>
    <row r="465" spans="1:11" ht="12" customHeight="1" x14ac:dyDescent="0.15">
      <c r="A465" s="37"/>
      <c r="K465" s="37"/>
    </row>
    <row r="466" spans="1:11" ht="12" customHeight="1" x14ac:dyDescent="0.15">
      <c r="A466" s="37"/>
      <c r="K466" s="37"/>
    </row>
    <row r="467" spans="1:11" ht="12" customHeight="1" x14ac:dyDescent="0.15">
      <c r="A467" s="37"/>
      <c r="K467" s="37"/>
    </row>
    <row r="468" spans="1:11" ht="12" customHeight="1" x14ac:dyDescent="0.15">
      <c r="A468" s="37"/>
      <c r="K468" s="37"/>
    </row>
    <row r="469" spans="1:11" ht="12" customHeight="1" x14ac:dyDescent="0.15">
      <c r="A469" s="37"/>
      <c r="K469" s="37"/>
    </row>
    <row r="470" spans="1:11" ht="12" customHeight="1" x14ac:dyDescent="0.15">
      <c r="A470" s="37"/>
      <c r="K470" s="37"/>
    </row>
    <row r="471" spans="1:11" ht="12" customHeight="1" x14ac:dyDescent="0.15">
      <c r="A471" s="37"/>
      <c r="K471" s="37"/>
    </row>
    <row r="472" spans="1:11" ht="12" customHeight="1" x14ac:dyDescent="0.15">
      <c r="A472" s="37"/>
      <c r="K472" s="37"/>
    </row>
    <row r="473" spans="1:11" ht="12" customHeight="1" x14ac:dyDescent="0.15">
      <c r="A473" s="37"/>
      <c r="K473" s="37"/>
    </row>
    <row r="474" spans="1:11" ht="12" customHeight="1" x14ac:dyDescent="0.15">
      <c r="A474" s="37"/>
      <c r="K474" s="37"/>
    </row>
    <row r="475" spans="1:11" ht="12" customHeight="1" x14ac:dyDescent="0.15">
      <c r="A475" s="37"/>
      <c r="K475" s="37"/>
    </row>
    <row r="476" spans="1:11" ht="12" customHeight="1" x14ac:dyDescent="0.15">
      <c r="A476" s="37"/>
      <c r="K476" s="37"/>
    </row>
    <row r="477" spans="1:11" ht="12" customHeight="1" x14ac:dyDescent="0.15">
      <c r="A477" s="37"/>
      <c r="K477" s="37"/>
    </row>
    <row r="478" spans="1:11" ht="12" customHeight="1" x14ac:dyDescent="0.15">
      <c r="A478" s="37"/>
      <c r="K478" s="37"/>
    </row>
    <row r="479" spans="1:11" ht="12" customHeight="1" x14ac:dyDescent="0.15">
      <c r="A479" s="37"/>
      <c r="K479" s="37"/>
    </row>
    <row r="480" spans="1:11" ht="12" customHeight="1" x14ac:dyDescent="0.15">
      <c r="A480" s="37"/>
      <c r="K480" s="37"/>
    </row>
    <row r="481" spans="1:11" ht="12" customHeight="1" x14ac:dyDescent="0.15">
      <c r="A481" s="37"/>
      <c r="K481" s="37"/>
    </row>
    <row r="482" spans="1:11" ht="12" customHeight="1" x14ac:dyDescent="0.15">
      <c r="A482" s="37"/>
      <c r="K482" s="37"/>
    </row>
    <row r="483" spans="1:11" ht="12" customHeight="1" x14ac:dyDescent="0.15">
      <c r="A483" s="37"/>
      <c r="K483" s="37"/>
    </row>
    <row r="484" spans="1:11" ht="12" customHeight="1" x14ac:dyDescent="0.15">
      <c r="A484" s="37"/>
      <c r="K484" s="37"/>
    </row>
    <row r="485" spans="1:11" ht="12" customHeight="1" x14ac:dyDescent="0.15">
      <c r="A485" s="37"/>
      <c r="K485" s="37"/>
    </row>
    <row r="486" spans="1:11" ht="12" customHeight="1" x14ac:dyDescent="0.15">
      <c r="A486" s="37"/>
      <c r="K486" s="37"/>
    </row>
    <row r="487" spans="1:11" ht="12" customHeight="1" x14ac:dyDescent="0.15">
      <c r="A487" s="37"/>
      <c r="K487" s="37"/>
    </row>
    <row r="488" spans="1:11" ht="12" customHeight="1" x14ac:dyDescent="0.15">
      <c r="A488" s="37"/>
      <c r="K488" s="37"/>
    </row>
    <row r="489" spans="1:11" ht="12" customHeight="1" x14ac:dyDescent="0.15">
      <c r="A489" s="37"/>
      <c r="K489" s="37"/>
    </row>
    <row r="490" spans="1:11" ht="12" customHeight="1" x14ac:dyDescent="0.15">
      <c r="A490" s="37"/>
      <c r="K490" s="37"/>
    </row>
    <row r="491" spans="1:11" ht="12" customHeight="1" x14ac:dyDescent="0.15">
      <c r="A491" s="37"/>
      <c r="K491" s="37"/>
    </row>
    <row r="492" spans="1:11" ht="12" customHeight="1" x14ac:dyDescent="0.15">
      <c r="A492" s="37"/>
      <c r="K492" s="37"/>
    </row>
    <row r="493" spans="1:11" ht="12" customHeight="1" x14ac:dyDescent="0.15">
      <c r="A493" s="37"/>
      <c r="K493" s="37"/>
    </row>
    <row r="494" spans="1:11" ht="12" customHeight="1" x14ac:dyDescent="0.15">
      <c r="A494" s="37"/>
      <c r="K494" s="37"/>
    </row>
    <row r="495" spans="1:11" ht="12" customHeight="1" x14ac:dyDescent="0.15">
      <c r="A495" s="37"/>
      <c r="K495" s="37"/>
    </row>
    <row r="496" spans="1:11" ht="12" customHeight="1" x14ac:dyDescent="0.15">
      <c r="A496" s="37"/>
      <c r="K496" s="37"/>
    </row>
    <row r="497" spans="1:11" ht="12" customHeight="1" x14ac:dyDescent="0.15">
      <c r="A497" s="37"/>
      <c r="K497" s="37"/>
    </row>
    <row r="498" spans="1:11" ht="12" customHeight="1" x14ac:dyDescent="0.15">
      <c r="A498" s="37"/>
      <c r="K498" s="37"/>
    </row>
    <row r="499" spans="1:11" ht="12" customHeight="1" x14ac:dyDescent="0.15">
      <c r="A499" s="37"/>
      <c r="K499" s="37"/>
    </row>
    <row r="500" spans="1:11" ht="12" customHeight="1" x14ac:dyDescent="0.15">
      <c r="A500" s="37"/>
      <c r="K500" s="37"/>
    </row>
    <row r="501" spans="1:11" ht="12" customHeight="1" x14ac:dyDescent="0.15">
      <c r="A501" s="37"/>
      <c r="K501" s="37"/>
    </row>
    <row r="502" spans="1:11" ht="12" customHeight="1" x14ac:dyDescent="0.15">
      <c r="A502" s="37"/>
      <c r="K502" s="37"/>
    </row>
    <row r="503" spans="1:11" ht="12" customHeight="1" x14ac:dyDescent="0.15">
      <c r="A503" s="37"/>
      <c r="K503" s="37"/>
    </row>
    <row r="504" spans="1:11" ht="12" customHeight="1" x14ac:dyDescent="0.15">
      <c r="A504" s="37"/>
      <c r="K504" s="37"/>
    </row>
    <row r="505" spans="1:11" ht="12" customHeight="1" x14ac:dyDescent="0.15">
      <c r="A505" s="37"/>
      <c r="K505" s="37"/>
    </row>
    <row r="506" spans="1:11" ht="12" customHeight="1" x14ac:dyDescent="0.15">
      <c r="A506" s="37"/>
      <c r="K506" s="37"/>
    </row>
    <row r="507" spans="1:11" ht="12" customHeight="1" x14ac:dyDescent="0.15">
      <c r="A507" s="37"/>
      <c r="K507" s="37"/>
    </row>
    <row r="508" spans="1:11" ht="12" customHeight="1" x14ac:dyDescent="0.15">
      <c r="A508" s="37"/>
      <c r="K508" s="37"/>
    </row>
    <row r="509" spans="1:11" ht="12" customHeight="1" x14ac:dyDescent="0.15">
      <c r="A509" s="37"/>
      <c r="K509" s="37"/>
    </row>
    <row r="510" spans="1:11" ht="12" customHeight="1" x14ac:dyDescent="0.15">
      <c r="A510" s="37"/>
      <c r="K510" s="37"/>
    </row>
    <row r="511" spans="1:11" ht="12" customHeight="1" x14ac:dyDescent="0.15">
      <c r="A511" s="37"/>
      <c r="K511" s="37"/>
    </row>
    <row r="512" spans="1:11" ht="12" customHeight="1" x14ac:dyDescent="0.15">
      <c r="A512" s="37"/>
      <c r="K512" s="37"/>
    </row>
    <row r="513" spans="1:11" ht="12" customHeight="1" x14ac:dyDescent="0.15">
      <c r="A513" s="37"/>
      <c r="K513" s="37"/>
    </row>
    <row r="514" spans="1:11" ht="12" customHeight="1" x14ac:dyDescent="0.15">
      <c r="A514" s="37"/>
      <c r="K514" s="37"/>
    </row>
    <row r="515" spans="1:11" ht="12" customHeight="1" x14ac:dyDescent="0.15">
      <c r="A515" s="37"/>
      <c r="K515" s="37"/>
    </row>
    <row r="516" spans="1:11" ht="12" customHeight="1" x14ac:dyDescent="0.15">
      <c r="A516" s="37"/>
      <c r="K516" s="37"/>
    </row>
    <row r="517" spans="1:11" ht="12" customHeight="1" x14ac:dyDescent="0.15">
      <c r="A517" s="37"/>
      <c r="K517" s="37"/>
    </row>
    <row r="518" spans="1:11" ht="12" customHeight="1" x14ac:dyDescent="0.15">
      <c r="A518" s="37"/>
      <c r="K518" s="37"/>
    </row>
    <row r="519" spans="1:11" ht="12" customHeight="1" x14ac:dyDescent="0.15">
      <c r="A519" s="37"/>
      <c r="K519" s="37"/>
    </row>
    <row r="520" spans="1:11" ht="12" customHeight="1" x14ac:dyDescent="0.15">
      <c r="A520" s="37"/>
      <c r="K520" s="37"/>
    </row>
    <row r="521" spans="1:11" ht="12" customHeight="1" x14ac:dyDescent="0.15">
      <c r="A521" s="37"/>
      <c r="K521" s="37"/>
    </row>
    <row r="522" spans="1:11" ht="12" customHeight="1" x14ac:dyDescent="0.15">
      <c r="A522" s="37"/>
      <c r="K522" s="37"/>
    </row>
    <row r="523" spans="1:11" ht="12" customHeight="1" x14ac:dyDescent="0.15">
      <c r="A523" s="37"/>
      <c r="K523" s="37"/>
    </row>
    <row r="524" spans="1:11" ht="12" customHeight="1" x14ac:dyDescent="0.15">
      <c r="A524" s="37"/>
      <c r="K524" s="37"/>
    </row>
    <row r="525" spans="1:11" ht="12" customHeight="1" x14ac:dyDescent="0.15">
      <c r="A525" s="37"/>
      <c r="K525" s="37"/>
    </row>
    <row r="526" spans="1:11" ht="12" customHeight="1" x14ac:dyDescent="0.15">
      <c r="A526" s="37"/>
      <c r="K526" s="37"/>
    </row>
    <row r="527" spans="1:11" ht="12" customHeight="1" x14ac:dyDescent="0.15">
      <c r="A527" s="37"/>
      <c r="K527" s="37"/>
    </row>
    <row r="528" spans="1:11" ht="12" customHeight="1" x14ac:dyDescent="0.15">
      <c r="A528" s="37"/>
      <c r="K528" s="37"/>
    </row>
    <row r="529" spans="1:11" ht="12" customHeight="1" x14ac:dyDescent="0.15">
      <c r="A529" s="37"/>
      <c r="K529" s="37"/>
    </row>
    <row r="530" spans="1:11" ht="12" customHeight="1" x14ac:dyDescent="0.15">
      <c r="A530" s="37"/>
      <c r="K530" s="37"/>
    </row>
    <row r="531" spans="1:11" ht="12" customHeight="1" x14ac:dyDescent="0.15">
      <c r="A531" s="37"/>
      <c r="K531" s="37"/>
    </row>
    <row r="532" spans="1:11" ht="12" customHeight="1" x14ac:dyDescent="0.15">
      <c r="A532" s="37"/>
      <c r="K532" s="37"/>
    </row>
    <row r="533" spans="1:11" ht="12" customHeight="1" x14ac:dyDescent="0.15">
      <c r="A533" s="37"/>
      <c r="K533" s="37"/>
    </row>
    <row r="534" spans="1:11" ht="12" customHeight="1" x14ac:dyDescent="0.15">
      <c r="A534" s="37"/>
      <c r="K534" s="37"/>
    </row>
    <row r="535" spans="1:11" ht="12" customHeight="1" x14ac:dyDescent="0.15">
      <c r="A535" s="37"/>
      <c r="K535" s="37"/>
    </row>
    <row r="536" spans="1:11" ht="12" customHeight="1" x14ac:dyDescent="0.15">
      <c r="A536" s="37"/>
      <c r="K536" s="37"/>
    </row>
    <row r="537" spans="1:11" ht="12" customHeight="1" x14ac:dyDescent="0.15">
      <c r="A537" s="37"/>
      <c r="K537" s="37"/>
    </row>
    <row r="538" spans="1:11" ht="12" customHeight="1" x14ac:dyDescent="0.15">
      <c r="A538" s="37"/>
      <c r="K538" s="37"/>
    </row>
    <row r="539" spans="1:11" ht="12" customHeight="1" x14ac:dyDescent="0.15">
      <c r="A539" s="37"/>
      <c r="K539" s="37"/>
    </row>
    <row r="540" spans="1:11" ht="12" customHeight="1" x14ac:dyDescent="0.15">
      <c r="A540" s="37"/>
      <c r="K540" s="37"/>
    </row>
    <row r="541" spans="1:11" ht="12" customHeight="1" x14ac:dyDescent="0.15">
      <c r="A541" s="37"/>
      <c r="K541" s="37"/>
    </row>
    <row r="542" spans="1:11" ht="12" customHeight="1" x14ac:dyDescent="0.15">
      <c r="A542" s="37"/>
      <c r="K542" s="37"/>
    </row>
    <row r="543" spans="1:11" ht="12" customHeight="1" x14ac:dyDescent="0.15">
      <c r="A543" s="37"/>
      <c r="K543" s="37"/>
    </row>
    <row r="544" spans="1:11" ht="12" customHeight="1" x14ac:dyDescent="0.15">
      <c r="A544" s="37"/>
      <c r="K544" s="37"/>
    </row>
    <row r="545" spans="1:11" ht="12" customHeight="1" x14ac:dyDescent="0.15">
      <c r="A545" s="37"/>
      <c r="K545" s="37"/>
    </row>
    <row r="546" spans="1:11" ht="12" customHeight="1" x14ac:dyDescent="0.15">
      <c r="A546" s="37"/>
      <c r="K546" s="37"/>
    </row>
    <row r="547" spans="1:11" ht="12" customHeight="1" x14ac:dyDescent="0.15">
      <c r="A547" s="37"/>
      <c r="K547" s="37"/>
    </row>
    <row r="548" spans="1:11" ht="12" customHeight="1" x14ac:dyDescent="0.15">
      <c r="A548" s="37"/>
      <c r="K548" s="37"/>
    </row>
    <row r="549" spans="1:11" ht="12" customHeight="1" x14ac:dyDescent="0.15">
      <c r="A549" s="37"/>
      <c r="K549" s="37"/>
    </row>
    <row r="550" spans="1:11" ht="12" customHeight="1" x14ac:dyDescent="0.15">
      <c r="A550" s="37"/>
      <c r="K550" s="37"/>
    </row>
    <row r="551" spans="1:11" ht="12" customHeight="1" x14ac:dyDescent="0.15">
      <c r="A551" s="37"/>
      <c r="K551" s="37"/>
    </row>
    <row r="552" spans="1:11" ht="12" customHeight="1" x14ac:dyDescent="0.15">
      <c r="A552" s="37"/>
      <c r="K552" s="37"/>
    </row>
    <row r="553" spans="1:11" ht="12" customHeight="1" x14ac:dyDescent="0.15">
      <c r="A553" s="37"/>
      <c r="K553" s="37"/>
    </row>
    <row r="554" spans="1:11" ht="12" customHeight="1" x14ac:dyDescent="0.15">
      <c r="A554" s="37"/>
      <c r="K554" s="37"/>
    </row>
    <row r="555" spans="1:11" ht="12" customHeight="1" x14ac:dyDescent="0.15">
      <c r="A555" s="37"/>
      <c r="K555" s="37"/>
    </row>
    <row r="556" spans="1:11" ht="12" customHeight="1" x14ac:dyDescent="0.15">
      <c r="A556" s="37"/>
      <c r="K556" s="37"/>
    </row>
    <row r="557" spans="1:11" ht="12" customHeight="1" x14ac:dyDescent="0.15">
      <c r="A557" s="37"/>
      <c r="K557" s="37"/>
    </row>
    <row r="558" spans="1:11" ht="12" customHeight="1" x14ac:dyDescent="0.15">
      <c r="A558" s="37"/>
      <c r="K558" s="37"/>
    </row>
    <row r="559" spans="1:11" ht="12" customHeight="1" x14ac:dyDescent="0.15">
      <c r="A559" s="37"/>
      <c r="K559" s="37"/>
    </row>
    <row r="560" spans="1:11" ht="12" customHeight="1" x14ac:dyDescent="0.15">
      <c r="A560" s="37"/>
      <c r="K560" s="37"/>
    </row>
    <row r="561" spans="1:11" ht="12" customHeight="1" x14ac:dyDescent="0.15">
      <c r="A561" s="37"/>
      <c r="K561" s="37"/>
    </row>
    <row r="562" spans="1:11" ht="12" customHeight="1" x14ac:dyDescent="0.15">
      <c r="A562" s="37"/>
      <c r="K562" s="37"/>
    </row>
    <row r="563" spans="1:11" ht="12" customHeight="1" x14ac:dyDescent="0.15">
      <c r="A563" s="37"/>
      <c r="K563" s="37"/>
    </row>
    <row r="564" spans="1:11" ht="12" customHeight="1" x14ac:dyDescent="0.15">
      <c r="A564" s="37"/>
      <c r="K564" s="37"/>
    </row>
    <row r="565" spans="1:11" ht="12" customHeight="1" x14ac:dyDescent="0.15">
      <c r="A565" s="37"/>
      <c r="K565" s="37"/>
    </row>
    <row r="566" spans="1:11" ht="12" customHeight="1" x14ac:dyDescent="0.15">
      <c r="A566" s="37"/>
      <c r="K566" s="37"/>
    </row>
    <row r="567" spans="1:11" ht="12" customHeight="1" x14ac:dyDescent="0.15">
      <c r="A567" s="37"/>
      <c r="K567" s="37"/>
    </row>
    <row r="568" spans="1:11" ht="12" customHeight="1" x14ac:dyDescent="0.15">
      <c r="A568" s="37"/>
      <c r="K568" s="37"/>
    </row>
    <row r="569" spans="1:11" ht="12" customHeight="1" x14ac:dyDescent="0.15">
      <c r="A569" s="37"/>
      <c r="K569" s="37"/>
    </row>
    <row r="570" spans="1:11" ht="12" customHeight="1" x14ac:dyDescent="0.15">
      <c r="A570" s="37"/>
      <c r="K570" s="37"/>
    </row>
    <row r="571" spans="1:11" ht="12" customHeight="1" x14ac:dyDescent="0.15">
      <c r="A571" s="37"/>
      <c r="K571" s="37"/>
    </row>
    <row r="572" spans="1:11" ht="12" customHeight="1" x14ac:dyDescent="0.15">
      <c r="A572" s="37"/>
      <c r="K572" s="37"/>
    </row>
    <row r="573" spans="1:11" ht="12" customHeight="1" x14ac:dyDescent="0.15">
      <c r="A573" s="37"/>
      <c r="K573" s="37"/>
    </row>
    <row r="574" spans="1:11" ht="12" customHeight="1" x14ac:dyDescent="0.15">
      <c r="A574" s="37"/>
      <c r="K574" s="37"/>
    </row>
    <row r="575" spans="1:11" ht="12" customHeight="1" x14ac:dyDescent="0.15">
      <c r="A575" s="37"/>
      <c r="K575" s="37"/>
    </row>
    <row r="576" spans="1:11" ht="12" customHeight="1" x14ac:dyDescent="0.15">
      <c r="A576" s="37"/>
      <c r="K576" s="37"/>
    </row>
    <row r="577" spans="1:11" ht="12" customHeight="1" x14ac:dyDescent="0.15">
      <c r="A577" s="37"/>
      <c r="K577" s="37"/>
    </row>
    <row r="578" spans="1:11" ht="12" customHeight="1" x14ac:dyDescent="0.15">
      <c r="A578" s="37"/>
      <c r="K578" s="37"/>
    </row>
    <row r="579" spans="1:11" ht="12" customHeight="1" x14ac:dyDescent="0.15">
      <c r="A579" s="37"/>
      <c r="K579" s="37"/>
    </row>
    <row r="580" spans="1:11" ht="12" customHeight="1" x14ac:dyDescent="0.15">
      <c r="A580" s="37"/>
      <c r="K580" s="37"/>
    </row>
    <row r="581" spans="1:11" ht="12" customHeight="1" x14ac:dyDescent="0.15">
      <c r="A581" s="37"/>
      <c r="K581" s="37"/>
    </row>
    <row r="582" spans="1:11" ht="12" customHeight="1" x14ac:dyDescent="0.15">
      <c r="A582" s="37"/>
      <c r="K582" s="37"/>
    </row>
    <row r="583" spans="1:11" ht="12" customHeight="1" x14ac:dyDescent="0.15">
      <c r="A583" s="37"/>
      <c r="K583" s="37"/>
    </row>
    <row r="584" spans="1:11" ht="12" customHeight="1" x14ac:dyDescent="0.15">
      <c r="A584" s="37"/>
      <c r="K584" s="37"/>
    </row>
    <row r="585" spans="1:11" ht="12" customHeight="1" x14ac:dyDescent="0.15">
      <c r="A585" s="37"/>
      <c r="K585" s="37"/>
    </row>
    <row r="586" spans="1:11" ht="12" customHeight="1" x14ac:dyDescent="0.15">
      <c r="A586" s="37"/>
      <c r="K586" s="37"/>
    </row>
    <row r="587" spans="1:11" ht="12" customHeight="1" x14ac:dyDescent="0.15">
      <c r="A587" s="37"/>
      <c r="K587" s="37"/>
    </row>
    <row r="588" spans="1:11" ht="12" customHeight="1" x14ac:dyDescent="0.15">
      <c r="A588" s="37"/>
      <c r="K588" s="37"/>
    </row>
    <row r="589" spans="1:11" ht="12" customHeight="1" x14ac:dyDescent="0.15">
      <c r="A589" s="37"/>
      <c r="K589" s="37"/>
    </row>
    <row r="590" spans="1:11" ht="12" customHeight="1" x14ac:dyDescent="0.15">
      <c r="A590" s="37"/>
      <c r="K590" s="37"/>
    </row>
    <row r="591" spans="1:11" ht="12" customHeight="1" x14ac:dyDescent="0.15">
      <c r="A591" s="37"/>
      <c r="K591" s="37"/>
    </row>
    <row r="592" spans="1:11" ht="12" customHeight="1" x14ac:dyDescent="0.15">
      <c r="A592" s="37"/>
      <c r="K592" s="37"/>
    </row>
    <row r="593" spans="1:11" ht="12" customHeight="1" x14ac:dyDescent="0.15">
      <c r="A593" s="37"/>
      <c r="K593" s="37"/>
    </row>
    <row r="594" spans="1:11" ht="12" customHeight="1" x14ac:dyDescent="0.15">
      <c r="A594" s="37"/>
      <c r="K594" s="37"/>
    </row>
    <row r="595" spans="1:11" ht="12" customHeight="1" x14ac:dyDescent="0.15">
      <c r="A595" s="37"/>
      <c r="K595" s="37"/>
    </row>
    <row r="596" spans="1:11" ht="12" customHeight="1" x14ac:dyDescent="0.15">
      <c r="A596" s="37"/>
      <c r="K596" s="37"/>
    </row>
    <row r="597" spans="1:11" ht="12" customHeight="1" x14ac:dyDescent="0.15">
      <c r="A597" s="37"/>
      <c r="K597" s="37"/>
    </row>
    <row r="598" spans="1:11" ht="12" customHeight="1" x14ac:dyDescent="0.15">
      <c r="A598" s="37"/>
      <c r="K598" s="37"/>
    </row>
    <row r="599" spans="1:11" ht="12" customHeight="1" x14ac:dyDescent="0.15">
      <c r="A599" s="37"/>
      <c r="K599" s="37"/>
    </row>
    <row r="600" spans="1:11" ht="12" customHeight="1" x14ac:dyDescent="0.15">
      <c r="A600" s="37"/>
      <c r="K600" s="37"/>
    </row>
    <row r="601" spans="1:11" ht="12" customHeight="1" x14ac:dyDescent="0.15">
      <c r="A601" s="37"/>
      <c r="K601" s="37"/>
    </row>
    <row r="602" spans="1:11" ht="12" customHeight="1" x14ac:dyDescent="0.15">
      <c r="A602" s="37"/>
      <c r="K602" s="37"/>
    </row>
    <row r="603" spans="1:11" ht="12" customHeight="1" x14ac:dyDescent="0.15">
      <c r="A603" s="37"/>
      <c r="K603" s="37"/>
    </row>
    <row r="604" spans="1:11" ht="12" customHeight="1" x14ac:dyDescent="0.15">
      <c r="A604" s="37"/>
      <c r="K604" s="37"/>
    </row>
    <row r="605" spans="1:11" ht="12" customHeight="1" x14ac:dyDescent="0.15">
      <c r="A605" s="37"/>
      <c r="K605" s="37"/>
    </row>
    <row r="606" spans="1:11" ht="12" customHeight="1" x14ac:dyDescent="0.15">
      <c r="A606" s="37"/>
      <c r="K606" s="37"/>
    </row>
    <row r="607" spans="1:11" ht="12" customHeight="1" x14ac:dyDescent="0.15">
      <c r="A607" s="37"/>
      <c r="K607" s="37"/>
    </row>
    <row r="608" spans="1:11" ht="12" customHeight="1" x14ac:dyDescent="0.15">
      <c r="A608" s="37"/>
      <c r="K608" s="37"/>
    </row>
    <row r="609" spans="1:11" ht="12" customHeight="1" x14ac:dyDescent="0.15">
      <c r="A609" s="37"/>
      <c r="K609" s="37"/>
    </row>
    <row r="610" spans="1:11" ht="12" customHeight="1" x14ac:dyDescent="0.15">
      <c r="A610" s="37"/>
      <c r="K610" s="37"/>
    </row>
    <row r="611" spans="1:11" ht="12" customHeight="1" x14ac:dyDescent="0.15">
      <c r="A611" s="37"/>
      <c r="K611" s="37"/>
    </row>
    <row r="612" spans="1:11" ht="12" customHeight="1" x14ac:dyDescent="0.15">
      <c r="A612" s="37"/>
      <c r="K612" s="37"/>
    </row>
    <row r="613" spans="1:11" ht="12" customHeight="1" x14ac:dyDescent="0.15">
      <c r="A613" s="37"/>
      <c r="K613" s="37"/>
    </row>
    <row r="614" spans="1:11" ht="12" customHeight="1" x14ac:dyDescent="0.15">
      <c r="A614" s="37"/>
      <c r="K614" s="37"/>
    </row>
    <row r="615" spans="1:11" ht="12" customHeight="1" x14ac:dyDescent="0.15">
      <c r="A615" s="37"/>
      <c r="K615" s="37"/>
    </row>
    <row r="616" spans="1:11" ht="12" customHeight="1" x14ac:dyDescent="0.15">
      <c r="A616" s="37"/>
      <c r="K616" s="37"/>
    </row>
    <row r="617" spans="1:11" ht="12" customHeight="1" x14ac:dyDescent="0.15">
      <c r="A617" s="37"/>
      <c r="K617" s="37"/>
    </row>
    <row r="618" spans="1:11" ht="12" customHeight="1" x14ac:dyDescent="0.15">
      <c r="A618" s="37"/>
      <c r="K618" s="37"/>
    </row>
    <row r="619" spans="1:11" ht="12" customHeight="1" x14ac:dyDescent="0.15">
      <c r="A619" s="37"/>
      <c r="K619" s="37"/>
    </row>
    <row r="620" spans="1:11" ht="12" customHeight="1" x14ac:dyDescent="0.15">
      <c r="A620" s="37"/>
      <c r="K620" s="37"/>
    </row>
    <row r="621" spans="1:11" ht="12" customHeight="1" x14ac:dyDescent="0.15">
      <c r="A621" s="37"/>
      <c r="K621" s="37"/>
    </row>
    <row r="622" spans="1:11" ht="12" customHeight="1" x14ac:dyDescent="0.15">
      <c r="A622" s="37"/>
      <c r="K622" s="37"/>
    </row>
    <row r="623" spans="1:11" ht="12" customHeight="1" x14ac:dyDescent="0.15">
      <c r="A623" s="37"/>
      <c r="K623" s="37"/>
    </row>
    <row r="624" spans="1:11" ht="12" customHeight="1" x14ac:dyDescent="0.15">
      <c r="A624" s="37"/>
      <c r="K624" s="37"/>
    </row>
    <row r="625" spans="1:11" ht="12" customHeight="1" x14ac:dyDescent="0.15">
      <c r="A625" s="37"/>
      <c r="K625" s="37"/>
    </row>
    <row r="626" spans="1:11" ht="12" customHeight="1" x14ac:dyDescent="0.15">
      <c r="A626" s="37"/>
      <c r="K626" s="37"/>
    </row>
    <row r="627" spans="1:11" ht="12" customHeight="1" x14ac:dyDescent="0.15">
      <c r="A627" s="37"/>
      <c r="K627" s="37"/>
    </row>
    <row r="628" spans="1:11" ht="12" customHeight="1" x14ac:dyDescent="0.15">
      <c r="A628" s="37"/>
      <c r="K628" s="37"/>
    </row>
    <row r="629" spans="1:11" ht="12" customHeight="1" x14ac:dyDescent="0.15">
      <c r="A629" s="37"/>
      <c r="K629" s="37"/>
    </row>
    <row r="630" spans="1:11" ht="12" customHeight="1" x14ac:dyDescent="0.15">
      <c r="A630" s="37"/>
      <c r="K630" s="37"/>
    </row>
    <row r="631" spans="1:11" ht="12" customHeight="1" x14ac:dyDescent="0.15">
      <c r="A631" s="37"/>
      <c r="K631" s="37"/>
    </row>
    <row r="632" spans="1:11" ht="12" customHeight="1" x14ac:dyDescent="0.15">
      <c r="A632" s="37"/>
      <c r="K632" s="37"/>
    </row>
    <row r="633" spans="1:11" ht="12" customHeight="1" x14ac:dyDescent="0.15">
      <c r="A633" s="37"/>
      <c r="K633" s="37"/>
    </row>
    <row r="634" spans="1:11" ht="12" customHeight="1" x14ac:dyDescent="0.15">
      <c r="A634" s="37"/>
      <c r="K634" s="37"/>
    </row>
    <row r="635" spans="1:11" ht="12" customHeight="1" x14ac:dyDescent="0.15">
      <c r="A635" s="37"/>
      <c r="K635" s="37"/>
    </row>
    <row r="636" spans="1:11" ht="12" customHeight="1" x14ac:dyDescent="0.15">
      <c r="A636" s="37"/>
      <c r="K636" s="37"/>
    </row>
    <row r="637" spans="1:11" ht="12" customHeight="1" x14ac:dyDescent="0.15">
      <c r="A637" s="37"/>
      <c r="K637" s="37"/>
    </row>
    <row r="638" spans="1:11" ht="12" customHeight="1" x14ac:dyDescent="0.15">
      <c r="A638" s="37"/>
      <c r="K638" s="37"/>
    </row>
    <row r="639" spans="1:11" ht="12" customHeight="1" x14ac:dyDescent="0.15">
      <c r="A639" s="37"/>
      <c r="K639" s="37"/>
    </row>
    <row r="640" spans="1:11" ht="12" customHeight="1" x14ac:dyDescent="0.15">
      <c r="A640" s="37"/>
      <c r="K640" s="37"/>
    </row>
    <row r="641" spans="1:11" ht="12" customHeight="1" x14ac:dyDescent="0.15">
      <c r="A641" s="37"/>
      <c r="K641" s="37"/>
    </row>
    <row r="642" spans="1:11" ht="12" customHeight="1" x14ac:dyDescent="0.15">
      <c r="A642" s="37"/>
      <c r="K642" s="37"/>
    </row>
    <row r="643" spans="1:11" ht="12" customHeight="1" x14ac:dyDescent="0.15">
      <c r="A643" s="37"/>
      <c r="K643" s="37"/>
    </row>
    <row r="644" spans="1:11" ht="12" customHeight="1" x14ac:dyDescent="0.15">
      <c r="A644" s="37"/>
      <c r="K644" s="37"/>
    </row>
    <row r="645" spans="1:11" ht="12" customHeight="1" x14ac:dyDescent="0.15">
      <c r="A645" s="37"/>
      <c r="K645" s="37"/>
    </row>
    <row r="646" spans="1:11" ht="12" customHeight="1" x14ac:dyDescent="0.15">
      <c r="A646" s="37"/>
      <c r="K646" s="37"/>
    </row>
    <row r="647" spans="1:11" ht="12" customHeight="1" x14ac:dyDescent="0.15">
      <c r="A647" s="37"/>
      <c r="K647" s="37"/>
    </row>
    <row r="648" spans="1:11" ht="12" customHeight="1" x14ac:dyDescent="0.15">
      <c r="A648" s="37"/>
      <c r="K648" s="37"/>
    </row>
    <row r="649" spans="1:11" ht="12" customHeight="1" x14ac:dyDescent="0.15">
      <c r="A649" s="37"/>
      <c r="K649" s="37"/>
    </row>
    <row r="650" spans="1:11" ht="12" customHeight="1" x14ac:dyDescent="0.15">
      <c r="A650" s="37"/>
      <c r="K650" s="37"/>
    </row>
    <row r="651" spans="1:11" ht="12" customHeight="1" x14ac:dyDescent="0.15">
      <c r="A651" s="37"/>
      <c r="K651" s="37"/>
    </row>
    <row r="652" spans="1:11" ht="12" customHeight="1" x14ac:dyDescent="0.15">
      <c r="A652" s="37"/>
      <c r="K652" s="37"/>
    </row>
    <row r="653" spans="1:11" ht="12" customHeight="1" x14ac:dyDescent="0.15">
      <c r="A653" s="37"/>
      <c r="K653" s="37"/>
    </row>
    <row r="654" spans="1:11" ht="12" customHeight="1" x14ac:dyDescent="0.15">
      <c r="A654" s="37"/>
      <c r="K654" s="37"/>
    </row>
    <row r="655" spans="1:11" ht="12" customHeight="1" x14ac:dyDescent="0.15">
      <c r="A655" s="37"/>
      <c r="K655" s="37"/>
    </row>
    <row r="656" spans="1:11" ht="12" customHeight="1" x14ac:dyDescent="0.15">
      <c r="A656" s="37"/>
      <c r="K656" s="37"/>
    </row>
    <row r="657" spans="1:11" ht="12" customHeight="1" x14ac:dyDescent="0.15">
      <c r="A657" s="37"/>
      <c r="K657" s="37"/>
    </row>
    <row r="658" spans="1:11" ht="12" customHeight="1" x14ac:dyDescent="0.15">
      <c r="A658" s="37"/>
      <c r="K658" s="37"/>
    </row>
    <row r="659" spans="1:11" ht="12" customHeight="1" x14ac:dyDescent="0.15">
      <c r="A659" s="37"/>
      <c r="K659" s="37"/>
    </row>
    <row r="660" spans="1:11" ht="12" customHeight="1" x14ac:dyDescent="0.15">
      <c r="A660" s="37"/>
      <c r="K660" s="37"/>
    </row>
    <row r="661" spans="1:11" ht="12" customHeight="1" x14ac:dyDescent="0.15">
      <c r="A661" s="37"/>
      <c r="K661" s="37"/>
    </row>
    <row r="662" spans="1:11" ht="12" customHeight="1" x14ac:dyDescent="0.15">
      <c r="A662" s="37"/>
      <c r="K662" s="37"/>
    </row>
    <row r="663" spans="1:11" ht="12" customHeight="1" x14ac:dyDescent="0.15">
      <c r="A663" s="37"/>
      <c r="K663" s="37"/>
    </row>
    <row r="664" spans="1:11" ht="12" customHeight="1" x14ac:dyDescent="0.15">
      <c r="A664" s="37"/>
      <c r="K664" s="37"/>
    </row>
    <row r="665" spans="1:11" ht="12" customHeight="1" x14ac:dyDescent="0.15">
      <c r="A665" s="37"/>
      <c r="K665" s="37"/>
    </row>
    <row r="666" spans="1:11" ht="12" customHeight="1" x14ac:dyDescent="0.15">
      <c r="A666" s="37"/>
      <c r="K666" s="37"/>
    </row>
    <row r="667" spans="1:11" ht="12" customHeight="1" x14ac:dyDescent="0.15">
      <c r="A667" s="37"/>
      <c r="K667" s="37"/>
    </row>
    <row r="668" spans="1:11" ht="12" customHeight="1" x14ac:dyDescent="0.15">
      <c r="A668" s="37"/>
      <c r="K668" s="37"/>
    </row>
    <row r="669" spans="1:11" ht="12" customHeight="1" x14ac:dyDescent="0.15">
      <c r="A669" s="37"/>
      <c r="K669" s="37"/>
    </row>
    <row r="670" spans="1:11" ht="12" customHeight="1" x14ac:dyDescent="0.15">
      <c r="A670" s="37"/>
      <c r="K670" s="37"/>
    </row>
    <row r="671" spans="1:11" ht="12" customHeight="1" x14ac:dyDescent="0.15">
      <c r="A671" s="37"/>
      <c r="K671" s="37"/>
    </row>
    <row r="672" spans="1:11" ht="12" customHeight="1" x14ac:dyDescent="0.15">
      <c r="A672" s="37"/>
      <c r="K672" s="37"/>
    </row>
    <row r="673" spans="1:11" ht="12" customHeight="1" x14ac:dyDescent="0.15">
      <c r="A673" s="37"/>
      <c r="K673" s="37"/>
    </row>
    <row r="674" spans="1:11" ht="12" customHeight="1" x14ac:dyDescent="0.15">
      <c r="A674" s="37"/>
      <c r="K674" s="37"/>
    </row>
    <row r="675" spans="1:11" ht="12" customHeight="1" x14ac:dyDescent="0.15">
      <c r="A675" s="37"/>
      <c r="K675" s="37"/>
    </row>
    <row r="676" spans="1:11" ht="12" customHeight="1" x14ac:dyDescent="0.15">
      <c r="A676" s="37"/>
      <c r="K676" s="37"/>
    </row>
    <row r="677" spans="1:11" ht="12" customHeight="1" x14ac:dyDescent="0.15">
      <c r="A677" s="37"/>
      <c r="K677" s="37"/>
    </row>
    <row r="678" spans="1:11" ht="12" customHeight="1" x14ac:dyDescent="0.15">
      <c r="A678" s="37"/>
      <c r="K678" s="37"/>
    </row>
    <row r="679" spans="1:11" ht="12" customHeight="1" x14ac:dyDescent="0.15">
      <c r="A679" s="37"/>
      <c r="K679" s="37"/>
    </row>
    <row r="680" spans="1:11" ht="12" customHeight="1" x14ac:dyDescent="0.15">
      <c r="A680" s="37"/>
      <c r="K680" s="37"/>
    </row>
    <row r="681" spans="1:11" ht="12" customHeight="1" x14ac:dyDescent="0.15">
      <c r="A681" s="37"/>
      <c r="K681" s="37"/>
    </row>
    <row r="682" spans="1:11" ht="12" customHeight="1" x14ac:dyDescent="0.15">
      <c r="A682" s="37"/>
      <c r="K682" s="37"/>
    </row>
    <row r="683" spans="1:11" ht="12" customHeight="1" x14ac:dyDescent="0.15">
      <c r="A683" s="37"/>
      <c r="K683" s="37"/>
    </row>
    <row r="684" spans="1:11" ht="12" customHeight="1" x14ac:dyDescent="0.15">
      <c r="A684" s="37"/>
      <c r="K684" s="37"/>
    </row>
    <row r="685" spans="1:11" ht="12" customHeight="1" x14ac:dyDescent="0.15">
      <c r="A685" s="37"/>
      <c r="K685" s="37"/>
    </row>
    <row r="686" spans="1:11" ht="12" customHeight="1" x14ac:dyDescent="0.15">
      <c r="A686" s="37"/>
      <c r="K686" s="37"/>
    </row>
    <row r="687" spans="1:11" ht="12" customHeight="1" x14ac:dyDescent="0.15">
      <c r="A687" s="37"/>
      <c r="K687" s="37"/>
    </row>
    <row r="688" spans="1:11" ht="12" customHeight="1" x14ac:dyDescent="0.15">
      <c r="A688" s="37"/>
      <c r="K688" s="37"/>
    </row>
    <row r="689" spans="1:11" ht="12" customHeight="1" x14ac:dyDescent="0.15">
      <c r="A689" s="37"/>
      <c r="K689" s="37"/>
    </row>
    <row r="690" spans="1:11" ht="12" customHeight="1" x14ac:dyDescent="0.15">
      <c r="A690" s="37"/>
      <c r="K690" s="37"/>
    </row>
    <row r="691" spans="1:11" ht="12" customHeight="1" x14ac:dyDescent="0.15">
      <c r="A691" s="37"/>
      <c r="K691" s="37"/>
    </row>
    <row r="692" spans="1:11" ht="12" customHeight="1" x14ac:dyDescent="0.15">
      <c r="A692" s="37"/>
      <c r="K692" s="37"/>
    </row>
    <row r="693" spans="1:11" ht="12" customHeight="1" x14ac:dyDescent="0.15">
      <c r="A693" s="37"/>
      <c r="K693" s="37"/>
    </row>
    <row r="694" spans="1:11" ht="12" customHeight="1" x14ac:dyDescent="0.15">
      <c r="A694" s="37"/>
      <c r="K694" s="37"/>
    </row>
    <row r="695" spans="1:11" ht="12" customHeight="1" x14ac:dyDescent="0.15">
      <c r="A695" s="37"/>
      <c r="K695" s="37"/>
    </row>
    <row r="696" spans="1:11" ht="12" customHeight="1" x14ac:dyDescent="0.15">
      <c r="A696" s="37"/>
      <c r="K696" s="37"/>
    </row>
    <row r="697" spans="1:11" ht="12" customHeight="1" x14ac:dyDescent="0.15">
      <c r="A697" s="37"/>
      <c r="K697" s="37"/>
    </row>
    <row r="698" spans="1:11" ht="12" customHeight="1" x14ac:dyDescent="0.15">
      <c r="A698" s="37"/>
      <c r="K698" s="37"/>
    </row>
    <row r="699" spans="1:11" ht="12" customHeight="1" x14ac:dyDescent="0.15">
      <c r="A699" s="37"/>
      <c r="K699" s="37"/>
    </row>
    <row r="700" spans="1:11" ht="12" customHeight="1" x14ac:dyDescent="0.15">
      <c r="A700" s="37"/>
      <c r="K700" s="37"/>
    </row>
    <row r="701" spans="1:11" ht="12" customHeight="1" x14ac:dyDescent="0.15">
      <c r="A701" s="37"/>
      <c r="K701" s="37"/>
    </row>
    <row r="702" spans="1:11" ht="12" customHeight="1" x14ac:dyDescent="0.15">
      <c r="A702" s="37"/>
      <c r="K702" s="37"/>
    </row>
    <row r="703" spans="1:11" ht="12" customHeight="1" x14ac:dyDescent="0.15">
      <c r="A703" s="37"/>
      <c r="K703" s="37"/>
    </row>
    <row r="704" spans="1:11" ht="12" customHeight="1" x14ac:dyDescent="0.15">
      <c r="A704" s="37"/>
      <c r="K704" s="37"/>
    </row>
    <row r="705" spans="1:11" ht="12" customHeight="1" x14ac:dyDescent="0.15">
      <c r="A705" s="37"/>
      <c r="K705" s="37"/>
    </row>
    <row r="706" spans="1:11" ht="12" customHeight="1" x14ac:dyDescent="0.15">
      <c r="A706" s="37"/>
      <c r="K706" s="37"/>
    </row>
    <row r="707" spans="1:11" ht="12" customHeight="1" x14ac:dyDescent="0.15">
      <c r="A707" s="37"/>
      <c r="K707" s="37"/>
    </row>
    <row r="708" spans="1:11" ht="12" customHeight="1" x14ac:dyDescent="0.15">
      <c r="A708" s="37"/>
      <c r="K708" s="37"/>
    </row>
    <row r="709" spans="1:11" ht="12" customHeight="1" x14ac:dyDescent="0.15">
      <c r="A709" s="37"/>
      <c r="K709" s="37"/>
    </row>
    <row r="710" spans="1:11" ht="12" customHeight="1" x14ac:dyDescent="0.15">
      <c r="A710" s="37"/>
      <c r="K710" s="37"/>
    </row>
    <row r="711" spans="1:11" ht="12" customHeight="1" x14ac:dyDescent="0.15">
      <c r="A711" s="37"/>
      <c r="K711" s="37"/>
    </row>
    <row r="712" spans="1:11" ht="12" customHeight="1" x14ac:dyDescent="0.15">
      <c r="A712" s="37"/>
      <c r="K712" s="37"/>
    </row>
    <row r="713" spans="1:11" ht="12" customHeight="1" x14ac:dyDescent="0.15">
      <c r="A713" s="37"/>
      <c r="K713" s="37"/>
    </row>
    <row r="714" spans="1:11" ht="12" customHeight="1" x14ac:dyDescent="0.15">
      <c r="A714" s="37"/>
      <c r="K714" s="37"/>
    </row>
    <row r="715" spans="1:11" ht="12" customHeight="1" x14ac:dyDescent="0.15">
      <c r="A715" s="37"/>
      <c r="K715" s="37"/>
    </row>
    <row r="716" spans="1:11" ht="12" customHeight="1" x14ac:dyDescent="0.15">
      <c r="A716" s="37"/>
      <c r="K716" s="37"/>
    </row>
    <row r="717" spans="1:11" ht="12" customHeight="1" x14ac:dyDescent="0.15">
      <c r="A717" s="37"/>
      <c r="K717" s="37"/>
    </row>
    <row r="718" spans="1:11" ht="12" customHeight="1" x14ac:dyDescent="0.15">
      <c r="A718" s="37"/>
      <c r="K718" s="37"/>
    </row>
    <row r="719" spans="1:11" ht="12" customHeight="1" x14ac:dyDescent="0.15">
      <c r="A719" s="37"/>
      <c r="K719" s="37"/>
    </row>
    <row r="720" spans="1:11" ht="12" customHeight="1" x14ac:dyDescent="0.15">
      <c r="A720" s="37"/>
      <c r="K720" s="37"/>
    </row>
    <row r="721" spans="1:11" ht="12" customHeight="1" x14ac:dyDescent="0.15">
      <c r="A721" s="37"/>
      <c r="K721" s="37"/>
    </row>
    <row r="722" spans="1:11" ht="12" customHeight="1" x14ac:dyDescent="0.15">
      <c r="A722" s="37"/>
      <c r="K722" s="37"/>
    </row>
    <row r="723" spans="1:11" ht="12" customHeight="1" x14ac:dyDescent="0.15">
      <c r="A723" s="37"/>
      <c r="K723" s="37"/>
    </row>
    <row r="724" spans="1:11" ht="12" customHeight="1" x14ac:dyDescent="0.15">
      <c r="A724" s="37"/>
      <c r="K724" s="37"/>
    </row>
    <row r="725" spans="1:11" ht="12" customHeight="1" x14ac:dyDescent="0.15">
      <c r="A725" s="37"/>
      <c r="K725" s="37"/>
    </row>
    <row r="726" spans="1:11" ht="12" customHeight="1" x14ac:dyDescent="0.15">
      <c r="A726" s="37"/>
      <c r="K726" s="37"/>
    </row>
    <row r="727" spans="1:11" ht="12" customHeight="1" x14ac:dyDescent="0.15">
      <c r="A727" s="37"/>
      <c r="K727" s="37"/>
    </row>
    <row r="728" spans="1:11" ht="12" customHeight="1" x14ac:dyDescent="0.15">
      <c r="A728" s="37"/>
      <c r="K728" s="37"/>
    </row>
    <row r="729" spans="1:11" ht="12" customHeight="1" x14ac:dyDescent="0.15">
      <c r="A729" s="37"/>
      <c r="K729" s="37"/>
    </row>
    <row r="730" spans="1:11" ht="12" customHeight="1" x14ac:dyDescent="0.15">
      <c r="A730" s="37"/>
      <c r="K730" s="37"/>
    </row>
    <row r="731" spans="1:11" ht="12" customHeight="1" x14ac:dyDescent="0.15">
      <c r="A731" s="37"/>
      <c r="K731" s="37"/>
    </row>
    <row r="732" spans="1:11" ht="12" customHeight="1" x14ac:dyDescent="0.15">
      <c r="A732" s="37"/>
      <c r="K732" s="37"/>
    </row>
    <row r="733" spans="1:11" ht="12" customHeight="1" x14ac:dyDescent="0.15">
      <c r="A733" s="37"/>
      <c r="K733" s="37"/>
    </row>
    <row r="734" spans="1:11" ht="12" customHeight="1" x14ac:dyDescent="0.15">
      <c r="A734" s="37"/>
      <c r="K734" s="37"/>
    </row>
    <row r="735" spans="1:11" ht="12" customHeight="1" x14ac:dyDescent="0.15">
      <c r="A735" s="37"/>
      <c r="K735" s="37"/>
    </row>
    <row r="736" spans="1:11" ht="12" customHeight="1" x14ac:dyDescent="0.15">
      <c r="A736" s="37"/>
      <c r="K736" s="37"/>
    </row>
    <row r="737" spans="1:11" ht="12" customHeight="1" x14ac:dyDescent="0.15">
      <c r="A737" s="37"/>
      <c r="K737" s="37"/>
    </row>
    <row r="738" spans="1:11" ht="12" customHeight="1" x14ac:dyDescent="0.15">
      <c r="A738" s="37"/>
      <c r="K738" s="37"/>
    </row>
    <row r="739" spans="1:11" ht="12" customHeight="1" x14ac:dyDescent="0.15">
      <c r="A739" s="37"/>
      <c r="K739" s="37"/>
    </row>
    <row r="740" spans="1:11" ht="12" customHeight="1" x14ac:dyDescent="0.15">
      <c r="A740" s="37"/>
      <c r="K740" s="37"/>
    </row>
    <row r="741" spans="1:11" ht="12" customHeight="1" x14ac:dyDescent="0.15">
      <c r="A741" s="37"/>
      <c r="K741" s="37"/>
    </row>
    <row r="742" spans="1:11" ht="12" customHeight="1" x14ac:dyDescent="0.15">
      <c r="A742" s="37"/>
      <c r="K742" s="37"/>
    </row>
    <row r="743" spans="1:11" ht="12" customHeight="1" x14ac:dyDescent="0.15">
      <c r="A743" s="37"/>
      <c r="K743" s="37"/>
    </row>
    <row r="744" spans="1:11" ht="12" customHeight="1" x14ac:dyDescent="0.15">
      <c r="A744" s="37"/>
      <c r="K744" s="37"/>
    </row>
    <row r="745" spans="1:11" ht="12" customHeight="1" x14ac:dyDescent="0.15">
      <c r="A745" s="37"/>
      <c r="K745" s="37"/>
    </row>
    <row r="746" spans="1:11" ht="12" customHeight="1" x14ac:dyDescent="0.15">
      <c r="A746" s="37"/>
      <c r="K746" s="37"/>
    </row>
    <row r="747" spans="1:11" ht="12" customHeight="1" x14ac:dyDescent="0.15">
      <c r="A747" s="37"/>
      <c r="K747" s="37"/>
    </row>
    <row r="748" spans="1:11" ht="12" customHeight="1" x14ac:dyDescent="0.15">
      <c r="A748" s="37"/>
      <c r="K748" s="37"/>
    </row>
    <row r="749" spans="1:11" ht="12" customHeight="1" x14ac:dyDescent="0.15">
      <c r="A749" s="37"/>
      <c r="K749" s="37"/>
    </row>
    <row r="750" spans="1:11" ht="12" customHeight="1" x14ac:dyDescent="0.15">
      <c r="A750" s="37"/>
      <c r="K750" s="37"/>
    </row>
    <row r="751" spans="1:11" ht="12" customHeight="1" x14ac:dyDescent="0.15">
      <c r="A751" s="37"/>
      <c r="K751" s="37"/>
    </row>
    <row r="752" spans="1:11" ht="12" customHeight="1" x14ac:dyDescent="0.15">
      <c r="A752" s="37"/>
      <c r="K752" s="37"/>
    </row>
    <row r="753" spans="1:11" ht="12" customHeight="1" x14ac:dyDescent="0.15">
      <c r="A753" s="37"/>
      <c r="K753" s="37"/>
    </row>
    <row r="754" spans="1:11" ht="12" customHeight="1" x14ac:dyDescent="0.15">
      <c r="A754" s="37"/>
      <c r="K754" s="37"/>
    </row>
    <row r="755" spans="1:11" ht="12" customHeight="1" x14ac:dyDescent="0.15">
      <c r="A755" s="37"/>
      <c r="K755" s="37"/>
    </row>
    <row r="756" spans="1:11" ht="12" customHeight="1" x14ac:dyDescent="0.15">
      <c r="A756" s="37"/>
      <c r="K756" s="37"/>
    </row>
    <row r="757" spans="1:11" ht="12" customHeight="1" x14ac:dyDescent="0.15">
      <c r="A757" s="37"/>
      <c r="K757" s="37"/>
    </row>
    <row r="758" spans="1:11" ht="12" customHeight="1" x14ac:dyDescent="0.15">
      <c r="A758" s="37"/>
      <c r="K758" s="37"/>
    </row>
    <row r="759" spans="1:11" ht="12" customHeight="1" x14ac:dyDescent="0.15">
      <c r="A759" s="37"/>
      <c r="K759" s="37"/>
    </row>
    <row r="760" spans="1:11" ht="12" customHeight="1" x14ac:dyDescent="0.15">
      <c r="A760" s="37"/>
      <c r="K760" s="37"/>
    </row>
    <row r="761" spans="1:11" ht="12" customHeight="1" x14ac:dyDescent="0.15">
      <c r="A761" s="37"/>
      <c r="K761" s="37"/>
    </row>
    <row r="762" spans="1:11" ht="12" customHeight="1" x14ac:dyDescent="0.15">
      <c r="A762" s="37"/>
      <c r="K762" s="37"/>
    </row>
    <row r="763" spans="1:11" ht="12" customHeight="1" x14ac:dyDescent="0.15">
      <c r="A763" s="37"/>
      <c r="K763" s="37"/>
    </row>
    <row r="764" spans="1:11" ht="12" customHeight="1" x14ac:dyDescent="0.15">
      <c r="A764" s="37"/>
      <c r="K764" s="37"/>
    </row>
    <row r="765" spans="1:11" ht="12" customHeight="1" x14ac:dyDescent="0.15">
      <c r="A765" s="37"/>
      <c r="K765" s="37"/>
    </row>
    <row r="766" spans="1:11" ht="12" customHeight="1" x14ac:dyDescent="0.15">
      <c r="A766" s="37"/>
      <c r="K766" s="37"/>
    </row>
    <row r="767" spans="1:11" ht="12" customHeight="1" x14ac:dyDescent="0.15">
      <c r="A767" s="37"/>
      <c r="K767" s="37"/>
    </row>
    <row r="768" spans="1:11" ht="12" customHeight="1" x14ac:dyDescent="0.15">
      <c r="A768" s="37"/>
      <c r="K768" s="37"/>
    </row>
    <row r="769" spans="1:11" ht="12" customHeight="1" x14ac:dyDescent="0.15">
      <c r="A769" s="37"/>
      <c r="K769" s="37"/>
    </row>
    <row r="770" spans="1:11" ht="12" customHeight="1" x14ac:dyDescent="0.15">
      <c r="A770" s="37"/>
      <c r="K770" s="37"/>
    </row>
    <row r="771" spans="1:11" ht="12" customHeight="1" x14ac:dyDescent="0.15">
      <c r="A771" s="37"/>
      <c r="K771" s="37"/>
    </row>
    <row r="772" spans="1:11" ht="12" customHeight="1" x14ac:dyDescent="0.15">
      <c r="A772" s="37"/>
      <c r="K772" s="37"/>
    </row>
    <row r="773" spans="1:11" ht="12" customHeight="1" x14ac:dyDescent="0.15">
      <c r="A773" s="37"/>
      <c r="K773" s="37"/>
    </row>
    <row r="774" spans="1:11" ht="12" customHeight="1" x14ac:dyDescent="0.15">
      <c r="A774" s="37"/>
      <c r="K774" s="37"/>
    </row>
    <row r="775" spans="1:11" ht="12" customHeight="1" x14ac:dyDescent="0.15">
      <c r="A775" s="37"/>
      <c r="K775" s="37"/>
    </row>
    <row r="776" spans="1:11" ht="12" customHeight="1" x14ac:dyDescent="0.15">
      <c r="A776" s="37"/>
      <c r="K776" s="37"/>
    </row>
    <row r="777" spans="1:11" ht="12" customHeight="1" x14ac:dyDescent="0.15">
      <c r="A777" s="37"/>
      <c r="K777" s="37"/>
    </row>
    <row r="778" spans="1:11" ht="12" customHeight="1" x14ac:dyDescent="0.15">
      <c r="A778" s="37"/>
      <c r="K778" s="37"/>
    </row>
    <row r="779" spans="1:11" ht="12" customHeight="1" x14ac:dyDescent="0.15">
      <c r="A779" s="37"/>
      <c r="K779" s="37"/>
    </row>
    <row r="780" spans="1:11" ht="12" customHeight="1" x14ac:dyDescent="0.15">
      <c r="A780" s="37"/>
      <c r="K780" s="37"/>
    </row>
    <row r="781" spans="1:11" ht="12" customHeight="1" x14ac:dyDescent="0.15">
      <c r="A781" s="37"/>
      <c r="K781" s="37"/>
    </row>
    <row r="782" spans="1:11" ht="12" customHeight="1" x14ac:dyDescent="0.15">
      <c r="A782" s="37"/>
      <c r="K782" s="37"/>
    </row>
    <row r="783" spans="1:11" ht="12" customHeight="1" x14ac:dyDescent="0.15">
      <c r="A783" s="37"/>
      <c r="K783" s="37"/>
    </row>
    <row r="784" spans="1:11" ht="12" customHeight="1" x14ac:dyDescent="0.15">
      <c r="A784" s="37"/>
      <c r="K784" s="37"/>
    </row>
    <row r="785" spans="1:11" ht="12" customHeight="1" x14ac:dyDescent="0.15">
      <c r="A785" s="37"/>
      <c r="K785" s="37"/>
    </row>
    <row r="786" spans="1:11" ht="12" customHeight="1" x14ac:dyDescent="0.15">
      <c r="A786" s="37"/>
      <c r="K786" s="37"/>
    </row>
    <row r="787" spans="1:11" ht="12" customHeight="1" x14ac:dyDescent="0.15">
      <c r="A787" s="37"/>
      <c r="K787" s="37"/>
    </row>
    <row r="788" spans="1:11" ht="12" customHeight="1" x14ac:dyDescent="0.15">
      <c r="A788" s="37"/>
      <c r="K788" s="37"/>
    </row>
    <row r="789" spans="1:11" ht="12" customHeight="1" x14ac:dyDescent="0.15">
      <c r="A789" s="37"/>
      <c r="K789" s="37"/>
    </row>
    <row r="790" spans="1:11" ht="12" customHeight="1" x14ac:dyDescent="0.15">
      <c r="A790" s="37"/>
      <c r="K790" s="37"/>
    </row>
    <row r="791" spans="1:11" ht="12" customHeight="1" x14ac:dyDescent="0.15">
      <c r="A791" s="37"/>
      <c r="K791" s="37"/>
    </row>
    <row r="792" spans="1:11" ht="12" customHeight="1" x14ac:dyDescent="0.15">
      <c r="A792" s="37"/>
      <c r="K792" s="37"/>
    </row>
    <row r="793" spans="1:11" ht="12" customHeight="1" x14ac:dyDescent="0.15">
      <c r="A793" s="37"/>
      <c r="K793" s="37"/>
    </row>
    <row r="794" spans="1:11" ht="12" customHeight="1" x14ac:dyDescent="0.15">
      <c r="A794" s="37"/>
      <c r="K794" s="37"/>
    </row>
    <row r="795" spans="1:11" ht="12" customHeight="1" x14ac:dyDescent="0.15">
      <c r="A795" s="37"/>
      <c r="K795" s="37"/>
    </row>
    <row r="796" spans="1:11" ht="12" customHeight="1" x14ac:dyDescent="0.15">
      <c r="A796" s="37"/>
      <c r="K796" s="37"/>
    </row>
    <row r="797" spans="1:11" ht="12" customHeight="1" x14ac:dyDescent="0.15">
      <c r="A797" s="37"/>
      <c r="K797" s="37"/>
    </row>
    <row r="798" spans="1:11" ht="12" customHeight="1" x14ac:dyDescent="0.15">
      <c r="A798" s="37"/>
      <c r="K798" s="37"/>
    </row>
    <row r="799" spans="1:11" ht="12" customHeight="1" x14ac:dyDescent="0.15">
      <c r="A799" s="37"/>
      <c r="K799" s="37"/>
    </row>
    <row r="800" spans="1:11" ht="12" customHeight="1" x14ac:dyDescent="0.15">
      <c r="A800" s="37"/>
      <c r="K800" s="37"/>
    </row>
    <row r="801" spans="1:11" ht="12" customHeight="1" x14ac:dyDescent="0.15">
      <c r="A801" s="37"/>
      <c r="K801" s="37"/>
    </row>
    <row r="802" spans="1:11" ht="12" customHeight="1" x14ac:dyDescent="0.15">
      <c r="A802" s="37"/>
      <c r="K802" s="37"/>
    </row>
    <row r="803" spans="1:11" ht="12" customHeight="1" x14ac:dyDescent="0.15">
      <c r="A803" s="37"/>
      <c r="K803" s="37"/>
    </row>
    <row r="804" spans="1:11" ht="12" customHeight="1" x14ac:dyDescent="0.15">
      <c r="A804" s="37"/>
      <c r="K804" s="37"/>
    </row>
    <row r="805" spans="1:11" ht="12" customHeight="1" x14ac:dyDescent="0.15">
      <c r="A805" s="37"/>
      <c r="K805" s="37"/>
    </row>
    <row r="806" spans="1:11" ht="12" customHeight="1" x14ac:dyDescent="0.15">
      <c r="A806" s="37"/>
      <c r="K806" s="37"/>
    </row>
    <row r="807" spans="1:11" ht="12" customHeight="1" x14ac:dyDescent="0.15">
      <c r="A807" s="37"/>
      <c r="K807" s="37"/>
    </row>
    <row r="808" spans="1:11" ht="12" customHeight="1" x14ac:dyDescent="0.15">
      <c r="A808" s="37"/>
      <c r="K808" s="37"/>
    </row>
    <row r="809" spans="1:11" ht="12" customHeight="1" x14ac:dyDescent="0.15">
      <c r="A809" s="37"/>
      <c r="K809" s="37"/>
    </row>
    <row r="810" spans="1:11" ht="12" customHeight="1" x14ac:dyDescent="0.15">
      <c r="A810" s="37"/>
      <c r="K810" s="37"/>
    </row>
    <row r="811" spans="1:11" ht="12" customHeight="1" x14ac:dyDescent="0.15">
      <c r="A811" s="37"/>
      <c r="K811" s="37"/>
    </row>
    <row r="812" spans="1:11" ht="12" customHeight="1" x14ac:dyDescent="0.15">
      <c r="A812" s="37"/>
      <c r="K812" s="37"/>
    </row>
    <row r="813" spans="1:11" ht="12" customHeight="1" x14ac:dyDescent="0.15">
      <c r="A813" s="37"/>
      <c r="K813" s="37"/>
    </row>
    <row r="814" spans="1:11" ht="12" customHeight="1" x14ac:dyDescent="0.15">
      <c r="A814" s="37"/>
      <c r="K814" s="37"/>
    </row>
    <row r="815" spans="1:11" ht="12" customHeight="1" x14ac:dyDescent="0.15">
      <c r="A815" s="37"/>
      <c r="K815" s="37"/>
    </row>
    <row r="816" spans="1:11" ht="12" customHeight="1" x14ac:dyDescent="0.15">
      <c r="A816" s="37"/>
      <c r="K816" s="37"/>
    </row>
    <row r="817" spans="1:11" ht="12" customHeight="1" x14ac:dyDescent="0.15">
      <c r="A817" s="37"/>
      <c r="K817" s="37"/>
    </row>
    <row r="818" spans="1:11" ht="12" customHeight="1" x14ac:dyDescent="0.15">
      <c r="A818" s="37"/>
      <c r="K818" s="37"/>
    </row>
    <row r="819" spans="1:11" ht="12" customHeight="1" x14ac:dyDescent="0.15">
      <c r="A819" s="37"/>
      <c r="K819" s="37"/>
    </row>
    <row r="820" spans="1:11" ht="12" customHeight="1" x14ac:dyDescent="0.15">
      <c r="A820" s="37"/>
      <c r="K820" s="37"/>
    </row>
    <row r="821" spans="1:11" ht="12" customHeight="1" x14ac:dyDescent="0.15">
      <c r="A821" s="37"/>
      <c r="K821" s="37"/>
    </row>
    <row r="822" spans="1:11" ht="12" customHeight="1" x14ac:dyDescent="0.15">
      <c r="A822" s="37"/>
      <c r="K822" s="37"/>
    </row>
    <row r="823" spans="1:11" ht="12" customHeight="1" x14ac:dyDescent="0.15">
      <c r="A823" s="37"/>
      <c r="K823" s="37"/>
    </row>
    <row r="824" spans="1:11" ht="12" customHeight="1" x14ac:dyDescent="0.15">
      <c r="A824" s="37"/>
      <c r="K824" s="37"/>
    </row>
    <row r="825" spans="1:11" ht="12" customHeight="1" x14ac:dyDescent="0.15">
      <c r="A825" s="37"/>
      <c r="K825" s="37"/>
    </row>
    <row r="826" spans="1:11" ht="12" customHeight="1" x14ac:dyDescent="0.15">
      <c r="A826" s="37"/>
      <c r="K826" s="37"/>
    </row>
    <row r="827" spans="1:11" ht="12" customHeight="1" x14ac:dyDescent="0.15">
      <c r="A827" s="37"/>
      <c r="K827" s="37"/>
    </row>
    <row r="828" spans="1:11" ht="12" customHeight="1" x14ac:dyDescent="0.15">
      <c r="A828" s="37"/>
      <c r="K828" s="37"/>
    </row>
    <row r="829" spans="1:11" ht="12" customHeight="1" x14ac:dyDescent="0.15">
      <c r="A829" s="37"/>
      <c r="K829" s="37"/>
    </row>
    <row r="830" spans="1:11" ht="12" customHeight="1" x14ac:dyDescent="0.15">
      <c r="A830" s="37"/>
      <c r="K830" s="37"/>
    </row>
    <row r="831" spans="1:11" ht="12" customHeight="1" x14ac:dyDescent="0.15">
      <c r="A831" s="37"/>
      <c r="K831" s="37"/>
    </row>
    <row r="832" spans="1:11" ht="12" customHeight="1" x14ac:dyDescent="0.15">
      <c r="A832" s="37"/>
      <c r="K832" s="37"/>
    </row>
    <row r="833" spans="1:11" ht="12" customHeight="1" x14ac:dyDescent="0.15">
      <c r="A833" s="37"/>
      <c r="K833" s="37"/>
    </row>
    <row r="834" spans="1:11" ht="12" customHeight="1" x14ac:dyDescent="0.15">
      <c r="A834" s="37"/>
      <c r="K834" s="37"/>
    </row>
    <row r="835" spans="1:11" ht="12" customHeight="1" x14ac:dyDescent="0.15">
      <c r="A835" s="37"/>
      <c r="K835" s="37"/>
    </row>
    <row r="836" spans="1:11" ht="12" customHeight="1" x14ac:dyDescent="0.15">
      <c r="A836" s="37"/>
      <c r="K836" s="37"/>
    </row>
    <row r="837" spans="1:11" ht="12" customHeight="1" x14ac:dyDescent="0.15">
      <c r="A837" s="37"/>
      <c r="K837" s="37"/>
    </row>
    <row r="838" spans="1:11" ht="12" customHeight="1" x14ac:dyDescent="0.15">
      <c r="A838" s="37"/>
      <c r="K838" s="37"/>
    </row>
    <row r="839" spans="1:11" ht="12" customHeight="1" x14ac:dyDescent="0.15">
      <c r="A839" s="37"/>
      <c r="K839" s="37"/>
    </row>
    <row r="840" spans="1:11" ht="12" customHeight="1" x14ac:dyDescent="0.15">
      <c r="A840" s="37"/>
      <c r="K840" s="37"/>
    </row>
    <row r="841" spans="1:11" ht="12" customHeight="1" x14ac:dyDescent="0.15">
      <c r="A841" s="37"/>
      <c r="K841" s="37"/>
    </row>
    <row r="842" spans="1:11" ht="12" customHeight="1" x14ac:dyDescent="0.15">
      <c r="A842" s="37"/>
      <c r="K842" s="37"/>
    </row>
    <row r="843" spans="1:11" ht="12" customHeight="1" x14ac:dyDescent="0.15">
      <c r="A843" s="37"/>
      <c r="K843" s="37"/>
    </row>
    <row r="844" spans="1:11" ht="12" customHeight="1" x14ac:dyDescent="0.15">
      <c r="A844" s="37"/>
      <c r="K844" s="37"/>
    </row>
    <row r="845" spans="1:11" ht="12" customHeight="1" x14ac:dyDescent="0.15">
      <c r="A845" s="37"/>
      <c r="K845" s="37"/>
    </row>
    <row r="846" spans="1:11" ht="12" customHeight="1" x14ac:dyDescent="0.15">
      <c r="A846" s="37"/>
      <c r="K846" s="37"/>
    </row>
    <row r="847" spans="1:11" ht="12" customHeight="1" x14ac:dyDescent="0.15">
      <c r="A847" s="37"/>
      <c r="K847" s="37"/>
    </row>
    <row r="848" spans="1:11" ht="12" customHeight="1" x14ac:dyDescent="0.15">
      <c r="A848" s="37"/>
      <c r="K848" s="37"/>
    </row>
    <row r="849" spans="1:11" ht="12" customHeight="1" x14ac:dyDescent="0.15">
      <c r="A849" s="37"/>
      <c r="K849" s="37"/>
    </row>
    <row r="850" spans="1:11" ht="12" customHeight="1" x14ac:dyDescent="0.15">
      <c r="A850" s="37"/>
      <c r="K850" s="37"/>
    </row>
    <row r="851" spans="1:11" ht="12" customHeight="1" x14ac:dyDescent="0.15">
      <c r="A851" s="37"/>
      <c r="K851" s="37"/>
    </row>
    <row r="852" spans="1:11" ht="12" customHeight="1" x14ac:dyDescent="0.15">
      <c r="A852" s="37"/>
      <c r="K852" s="37"/>
    </row>
    <row r="853" spans="1:11" ht="12" customHeight="1" x14ac:dyDescent="0.15">
      <c r="A853" s="37"/>
      <c r="K853" s="37"/>
    </row>
    <row r="854" spans="1:11" ht="12" customHeight="1" x14ac:dyDescent="0.15">
      <c r="A854" s="37"/>
      <c r="K854" s="37"/>
    </row>
    <row r="855" spans="1:11" ht="12" customHeight="1" x14ac:dyDescent="0.15">
      <c r="A855" s="37"/>
      <c r="K855" s="37"/>
    </row>
    <row r="856" spans="1:11" ht="12" customHeight="1" x14ac:dyDescent="0.15">
      <c r="A856" s="37"/>
      <c r="K856" s="37"/>
    </row>
    <row r="857" spans="1:11" ht="12" customHeight="1" x14ac:dyDescent="0.15">
      <c r="A857" s="37"/>
      <c r="K857" s="37"/>
    </row>
    <row r="858" spans="1:11" ht="12" customHeight="1" x14ac:dyDescent="0.15">
      <c r="A858" s="37"/>
      <c r="K858" s="37"/>
    </row>
    <row r="859" spans="1:11" ht="12" customHeight="1" x14ac:dyDescent="0.15">
      <c r="A859" s="37"/>
      <c r="K859" s="37"/>
    </row>
    <row r="860" spans="1:11" ht="12" customHeight="1" x14ac:dyDescent="0.15">
      <c r="A860" s="37"/>
      <c r="K860" s="37"/>
    </row>
    <row r="861" spans="1:11" ht="12" customHeight="1" x14ac:dyDescent="0.15">
      <c r="A861" s="37"/>
      <c r="K861" s="37"/>
    </row>
    <row r="862" spans="1:11" ht="12" customHeight="1" x14ac:dyDescent="0.15">
      <c r="A862" s="37"/>
      <c r="K862" s="37"/>
    </row>
    <row r="863" spans="1:11" ht="12" customHeight="1" x14ac:dyDescent="0.15">
      <c r="A863" s="37"/>
      <c r="K863" s="37"/>
    </row>
    <row r="864" spans="1:11" ht="12" customHeight="1" x14ac:dyDescent="0.15">
      <c r="A864" s="37"/>
      <c r="K864" s="37"/>
    </row>
    <row r="865" spans="1:11" ht="12" customHeight="1" x14ac:dyDescent="0.15">
      <c r="A865" s="37"/>
      <c r="K865" s="37"/>
    </row>
    <row r="866" spans="1:11" ht="12" customHeight="1" x14ac:dyDescent="0.15">
      <c r="A866" s="37"/>
      <c r="K866" s="37"/>
    </row>
    <row r="867" spans="1:11" ht="12" customHeight="1" x14ac:dyDescent="0.15">
      <c r="A867" s="37"/>
      <c r="K867" s="37"/>
    </row>
    <row r="868" spans="1:11" ht="12" customHeight="1" x14ac:dyDescent="0.15">
      <c r="A868" s="37"/>
      <c r="K868" s="37"/>
    </row>
    <row r="869" spans="1:11" ht="12" customHeight="1" x14ac:dyDescent="0.15">
      <c r="A869" s="37"/>
      <c r="K869" s="37"/>
    </row>
    <row r="870" spans="1:11" ht="12" customHeight="1" x14ac:dyDescent="0.15">
      <c r="A870" s="37"/>
      <c r="K870" s="37"/>
    </row>
    <row r="871" spans="1:11" ht="12" customHeight="1" x14ac:dyDescent="0.15">
      <c r="A871" s="37"/>
      <c r="K871" s="37"/>
    </row>
    <row r="872" spans="1:11" ht="12" customHeight="1" x14ac:dyDescent="0.15">
      <c r="A872" s="37"/>
      <c r="K872" s="37"/>
    </row>
    <row r="873" spans="1:11" ht="12" customHeight="1" x14ac:dyDescent="0.15">
      <c r="A873" s="37"/>
      <c r="K873" s="37"/>
    </row>
    <row r="874" spans="1:11" ht="12" customHeight="1" x14ac:dyDescent="0.15">
      <c r="A874" s="37"/>
      <c r="K874" s="37"/>
    </row>
    <row r="875" spans="1:11" ht="12" customHeight="1" x14ac:dyDescent="0.15">
      <c r="A875" s="37"/>
      <c r="K875" s="37"/>
    </row>
    <row r="876" spans="1:11" ht="12" customHeight="1" x14ac:dyDescent="0.15">
      <c r="A876" s="37"/>
      <c r="K876" s="37"/>
    </row>
    <row r="877" spans="1:11" ht="12" customHeight="1" x14ac:dyDescent="0.15">
      <c r="A877" s="37"/>
      <c r="K877" s="37"/>
    </row>
    <row r="878" spans="1:11" ht="12" customHeight="1" x14ac:dyDescent="0.15">
      <c r="A878" s="37"/>
      <c r="K878" s="37"/>
    </row>
    <row r="879" spans="1:11" ht="12" customHeight="1" x14ac:dyDescent="0.15">
      <c r="A879" s="37"/>
      <c r="K879" s="37"/>
    </row>
    <row r="880" spans="1:11" ht="12" customHeight="1" x14ac:dyDescent="0.15">
      <c r="A880" s="37"/>
      <c r="K880" s="37"/>
    </row>
    <row r="881" spans="1:11" ht="12" customHeight="1" x14ac:dyDescent="0.15">
      <c r="A881" s="37"/>
      <c r="K881" s="37"/>
    </row>
    <row r="882" spans="1:11" ht="12" customHeight="1" x14ac:dyDescent="0.15">
      <c r="A882" s="37"/>
      <c r="K882" s="37"/>
    </row>
    <row r="883" spans="1:11" ht="12" customHeight="1" x14ac:dyDescent="0.15">
      <c r="A883" s="37"/>
      <c r="K883" s="37"/>
    </row>
    <row r="884" spans="1:11" ht="12" customHeight="1" x14ac:dyDescent="0.15">
      <c r="A884" s="37"/>
      <c r="K884" s="37"/>
    </row>
    <row r="885" spans="1:11" ht="12" customHeight="1" x14ac:dyDescent="0.15">
      <c r="A885" s="37"/>
      <c r="K885" s="37"/>
    </row>
    <row r="886" spans="1:11" ht="12" customHeight="1" x14ac:dyDescent="0.15">
      <c r="A886" s="37"/>
      <c r="K886" s="37"/>
    </row>
    <row r="887" spans="1:11" ht="12" customHeight="1" x14ac:dyDescent="0.15">
      <c r="A887" s="37"/>
      <c r="K887" s="37"/>
    </row>
    <row r="888" spans="1:11" ht="12" customHeight="1" x14ac:dyDescent="0.15">
      <c r="A888" s="37"/>
      <c r="K888" s="37"/>
    </row>
    <row r="889" spans="1:11" ht="12" customHeight="1" x14ac:dyDescent="0.15">
      <c r="A889" s="37"/>
      <c r="K889" s="37"/>
    </row>
    <row r="890" spans="1:11" ht="12" customHeight="1" x14ac:dyDescent="0.15">
      <c r="A890" s="37"/>
      <c r="K890" s="37"/>
    </row>
    <row r="891" spans="1:11" ht="12" customHeight="1" x14ac:dyDescent="0.15">
      <c r="A891" s="37"/>
      <c r="K891" s="37"/>
    </row>
    <row r="892" spans="1:11" ht="12" customHeight="1" x14ac:dyDescent="0.15">
      <c r="A892" s="37"/>
      <c r="K892" s="37"/>
    </row>
    <row r="893" spans="1:11" ht="12" customHeight="1" x14ac:dyDescent="0.15">
      <c r="A893" s="37"/>
      <c r="K893" s="37"/>
    </row>
    <row r="894" spans="1:11" ht="12" customHeight="1" x14ac:dyDescent="0.15">
      <c r="A894" s="37"/>
      <c r="K894" s="37"/>
    </row>
    <row r="895" spans="1:11" ht="12" customHeight="1" x14ac:dyDescent="0.15">
      <c r="A895" s="37"/>
      <c r="K895" s="37"/>
    </row>
    <row r="896" spans="1:11" ht="12" customHeight="1" x14ac:dyDescent="0.15">
      <c r="A896" s="37"/>
      <c r="K896" s="37"/>
    </row>
    <row r="897" spans="1:11" ht="12" customHeight="1" x14ac:dyDescent="0.15">
      <c r="A897" s="37"/>
      <c r="K897" s="37"/>
    </row>
    <row r="898" spans="1:11" ht="12" customHeight="1" x14ac:dyDescent="0.15">
      <c r="A898" s="37"/>
      <c r="K898" s="37"/>
    </row>
    <row r="899" spans="1:11" ht="12" customHeight="1" x14ac:dyDescent="0.15">
      <c r="A899" s="37"/>
      <c r="K899" s="37"/>
    </row>
    <row r="900" spans="1:11" ht="12" customHeight="1" x14ac:dyDescent="0.15">
      <c r="A900" s="37"/>
      <c r="K900" s="37"/>
    </row>
    <row r="901" spans="1:11" ht="12" customHeight="1" x14ac:dyDescent="0.15">
      <c r="A901" s="37"/>
      <c r="K901" s="37"/>
    </row>
    <row r="902" spans="1:11" ht="12" customHeight="1" x14ac:dyDescent="0.15">
      <c r="A902" s="37"/>
      <c r="K902" s="37"/>
    </row>
    <row r="903" spans="1:11" ht="12" customHeight="1" x14ac:dyDescent="0.15">
      <c r="A903" s="37"/>
      <c r="K903" s="37"/>
    </row>
    <row r="904" spans="1:11" ht="12" customHeight="1" x14ac:dyDescent="0.15">
      <c r="A904" s="37"/>
      <c r="K904" s="37"/>
    </row>
    <row r="905" spans="1:11" ht="12" customHeight="1" x14ac:dyDescent="0.15">
      <c r="A905" s="37"/>
      <c r="K905" s="37"/>
    </row>
    <row r="906" spans="1:11" ht="12" customHeight="1" x14ac:dyDescent="0.15">
      <c r="A906" s="37"/>
      <c r="K906" s="37"/>
    </row>
    <row r="907" spans="1:11" ht="12" customHeight="1" x14ac:dyDescent="0.15">
      <c r="A907" s="37"/>
      <c r="K907" s="37"/>
    </row>
    <row r="908" spans="1:11" ht="12" customHeight="1" x14ac:dyDescent="0.15">
      <c r="A908" s="37"/>
      <c r="K908" s="37"/>
    </row>
    <row r="909" spans="1:11" ht="12" customHeight="1" x14ac:dyDescent="0.15">
      <c r="A909" s="37"/>
      <c r="K909" s="37"/>
    </row>
    <row r="910" spans="1:11" ht="12" customHeight="1" x14ac:dyDescent="0.15">
      <c r="A910" s="37"/>
      <c r="K910" s="37"/>
    </row>
    <row r="911" spans="1:11" ht="12" customHeight="1" x14ac:dyDescent="0.15">
      <c r="A911" s="37"/>
      <c r="K911" s="37"/>
    </row>
    <row r="912" spans="1:11" ht="12" customHeight="1" x14ac:dyDescent="0.15">
      <c r="A912" s="37"/>
      <c r="K912" s="37"/>
    </row>
    <row r="913" spans="1:11" ht="12" customHeight="1" x14ac:dyDescent="0.15">
      <c r="A913" s="37"/>
      <c r="K913" s="37"/>
    </row>
    <row r="914" spans="1:11" ht="12" customHeight="1" x14ac:dyDescent="0.15">
      <c r="A914" s="37"/>
      <c r="K914" s="37"/>
    </row>
    <row r="915" spans="1:11" ht="12" customHeight="1" x14ac:dyDescent="0.15">
      <c r="A915" s="37"/>
      <c r="K915" s="37"/>
    </row>
    <row r="916" spans="1:11" ht="12" customHeight="1" x14ac:dyDescent="0.15">
      <c r="A916" s="37"/>
      <c r="K916" s="37"/>
    </row>
    <row r="917" spans="1:11" ht="12" customHeight="1" x14ac:dyDescent="0.15">
      <c r="A917" s="37"/>
      <c r="K917" s="37"/>
    </row>
    <row r="918" spans="1:11" ht="12" customHeight="1" x14ac:dyDescent="0.15">
      <c r="A918" s="37"/>
      <c r="K918" s="37"/>
    </row>
    <row r="919" spans="1:11" ht="12" customHeight="1" x14ac:dyDescent="0.15">
      <c r="A919" s="37"/>
      <c r="K919" s="37"/>
    </row>
    <row r="920" spans="1:11" ht="12" customHeight="1" x14ac:dyDescent="0.15">
      <c r="A920" s="37"/>
      <c r="K920" s="37"/>
    </row>
    <row r="921" spans="1:11" ht="12" customHeight="1" x14ac:dyDescent="0.15">
      <c r="A921" s="37"/>
      <c r="K921" s="37"/>
    </row>
    <row r="922" spans="1:11" ht="12" customHeight="1" x14ac:dyDescent="0.15">
      <c r="A922" s="37"/>
      <c r="K922" s="37"/>
    </row>
    <row r="923" spans="1:11" ht="12" customHeight="1" x14ac:dyDescent="0.15">
      <c r="A923" s="37"/>
      <c r="K923" s="37"/>
    </row>
    <row r="924" spans="1:11" ht="12" customHeight="1" x14ac:dyDescent="0.15">
      <c r="A924" s="37"/>
      <c r="K924" s="37"/>
    </row>
    <row r="925" spans="1:11" ht="12" customHeight="1" x14ac:dyDescent="0.15">
      <c r="A925" s="37"/>
      <c r="K925" s="37"/>
    </row>
    <row r="926" spans="1:11" ht="12" customHeight="1" x14ac:dyDescent="0.15">
      <c r="A926" s="37"/>
      <c r="K926" s="37"/>
    </row>
    <row r="927" spans="1:11" ht="12" customHeight="1" x14ac:dyDescent="0.15">
      <c r="A927" s="37"/>
      <c r="K927" s="37"/>
    </row>
    <row r="928" spans="1:11" ht="12" customHeight="1" x14ac:dyDescent="0.15">
      <c r="A928" s="37"/>
      <c r="K928" s="37"/>
    </row>
    <row r="929" spans="1:11" ht="12" customHeight="1" x14ac:dyDescent="0.15">
      <c r="A929" s="37"/>
      <c r="K929" s="37"/>
    </row>
    <row r="930" spans="1:11" ht="12" customHeight="1" x14ac:dyDescent="0.15">
      <c r="A930" s="37"/>
      <c r="K930" s="37"/>
    </row>
    <row r="931" spans="1:11" ht="12" customHeight="1" x14ac:dyDescent="0.15">
      <c r="A931" s="37"/>
      <c r="K931" s="37"/>
    </row>
    <row r="932" spans="1:11" ht="12" customHeight="1" x14ac:dyDescent="0.15">
      <c r="A932" s="37"/>
      <c r="K932" s="37"/>
    </row>
    <row r="933" spans="1:11" ht="12" customHeight="1" x14ac:dyDescent="0.15">
      <c r="A933" s="37"/>
      <c r="K933" s="37"/>
    </row>
    <row r="934" spans="1:11" ht="12" customHeight="1" x14ac:dyDescent="0.15">
      <c r="A934" s="37"/>
      <c r="K934" s="37"/>
    </row>
    <row r="935" spans="1:11" ht="12" customHeight="1" x14ac:dyDescent="0.15">
      <c r="A935" s="37"/>
      <c r="K935" s="37"/>
    </row>
    <row r="936" spans="1:11" ht="12" customHeight="1" x14ac:dyDescent="0.15">
      <c r="A936" s="37"/>
      <c r="K936" s="37"/>
    </row>
    <row r="937" spans="1:11" ht="12" customHeight="1" x14ac:dyDescent="0.15">
      <c r="A937" s="37"/>
      <c r="K937" s="37"/>
    </row>
    <row r="938" spans="1:11" ht="12" customHeight="1" x14ac:dyDescent="0.15">
      <c r="A938" s="37"/>
      <c r="K938" s="37"/>
    </row>
    <row r="939" spans="1:11" ht="12" customHeight="1" x14ac:dyDescent="0.15">
      <c r="A939" s="37"/>
      <c r="K939" s="37"/>
    </row>
    <row r="940" spans="1:11" ht="12" customHeight="1" x14ac:dyDescent="0.15">
      <c r="A940" s="37"/>
      <c r="K940" s="37"/>
    </row>
    <row r="941" spans="1:11" ht="12" customHeight="1" x14ac:dyDescent="0.15">
      <c r="A941" s="37"/>
      <c r="K941" s="37"/>
    </row>
    <row r="942" spans="1:11" ht="12" customHeight="1" x14ac:dyDescent="0.15">
      <c r="A942" s="37"/>
      <c r="K942" s="37"/>
    </row>
    <row r="943" spans="1:11" ht="12" customHeight="1" x14ac:dyDescent="0.15">
      <c r="A943" s="37"/>
      <c r="K943" s="37"/>
    </row>
    <row r="944" spans="1:11" ht="12" customHeight="1" x14ac:dyDescent="0.15">
      <c r="A944" s="37"/>
      <c r="K944" s="37"/>
    </row>
    <row r="945" spans="1:11" ht="12" customHeight="1" x14ac:dyDescent="0.15">
      <c r="A945" s="37"/>
      <c r="K945" s="37"/>
    </row>
    <row r="946" spans="1:11" ht="12" customHeight="1" x14ac:dyDescent="0.15">
      <c r="A946" s="37"/>
      <c r="K946" s="37"/>
    </row>
    <row r="947" spans="1:11" ht="12" customHeight="1" x14ac:dyDescent="0.15">
      <c r="A947" s="37"/>
      <c r="K947" s="37"/>
    </row>
    <row r="948" spans="1:11" ht="12" customHeight="1" x14ac:dyDescent="0.15">
      <c r="A948" s="37"/>
      <c r="K948" s="37"/>
    </row>
    <row r="949" spans="1:11" ht="12" customHeight="1" x14ac:dyDescent="0.15">
      <c r="A949" s="37"/>
      <c r="K949" s="37"/>
    </row>
    <row r="950" spans="1:11" ht="12" customHeight="1" x14ac:dyDescent="0.15">
      <c r="A950" s="37"/>
      <c r="K950" s="37"/>
    </row>
    <row r="951" spans="1:11" ht="12" customHeight="1" x14ac:dyDescent="0.15">
      <c r="A951" s="37"/>
      <c r="K951" s="37"/>
    </row>
    <row r="952" spans="1:11" ht="12" customHeight="1" x14ac:dyDescent="0.15">
      <c r="A952" s="37"/>
      <c r="K952" s="37"/>
    </row>
    <row r="953" spans="1:11" ht="12" customHeight="1" x14ac:dyDescent="0.15">
      <c r="A953" s="37"/>
      <c r="K953" s="37"/>
    </row>
    <row r="954" spans="1:11" ht="12" customHeight="1" x14ac:dyDescent="0.15">
      <c r="A954" s="37"/>
      <c r="K954" s="37"/>
    </row>
    <row r="955" spans="1:11" ht="12" customHeight="1" x14ac:dyDescent="0.15">
      <c r="A955" s="37"/>
      <c r="K955" s="37"/>
    </row>
    <row r="956" spans="1:11" ht="12" customHeight="1" x14ac:dyDescent="0.15">
      <c r="A956" s="37"/>
      <c r="K956" s="37"/>
    </row>
    <row r="957" spans="1:11" ht="12" customHeight="1" x14ac:dyDescent="0.15">
      <c r="A957" s="37"/>
      <c r="K957" s="37"/>
    </row>
    <row r="958" spans="1:11" ht="12" customHeight="1" x14ac:dyDescent="0.15">
      <c r="A958" s="37"/>
      <c r="K958" s="37"/>
    </row>
    <row r="959" spans="1:11" ht="12" customHeight="1" x14ac:dyDescent="0.15">
      <c r="A959" s="37"/>
      <c r="K959" s="37"/>
    </row>
    <row r="960" spans="1:11" ht="12" customHeight="1" x14ac:dyDescent="0.15">
      <c r="A960" s="37"/>
      <c r="K960" s="37"/>
    </row>
    <row r="961" spans="1:11" ht="12" customHeight="1" x14ac:dyDescent="0.15">
      <c r="A961" s="37"/>
      <c r="K961" s="37"/>
    </row>
    <row r="962" spans="1:11" ht="12" customHeight="1" x14ac:dyDescent="0.15">
      <c r="A962" s="37"/>
      <c r="K962" s="37"/>
    </row>
    <row r="963" spans="1:11" ht="12" customHeight="1" x14ac:dyDescent="0.15">
      <c r="A963" s="37"/>
      <c r="K963" s="37"/>
    </row>
    <row r="964" spans="1:11" ht="12" customHeight="1" x14ac:dyDescent="0.15">
      <c r="A964" s="37"/>
      <c r="K964" s="37"/>
    </row>
    <row r="965" spans="1:11" ht="12" customHeight="1" x14ac:dyDescent="0.15">
      <c r="A965" s="37"/>
      <c r="K965" s="37"/>
    </row>
    <row r="966" spans="1:11" ht="12" customHeight="1" x14ac:dyDescent="0.15">
      <c r="A966" s="37"/>
      <c r="K966" s="37"/>
    </row>
    <row r="967" spans="1:11" ht="12" customHeight="1" x14ac:dyDescent="0.15">
      <c r="A967" s="37"/>
      <c r="K967" s="37"/>
    </row>
    <row r="968" spans="1:11" ht="12" customHeight="1" x14ac:dyDescent="0.15">
      <c r="A968" s="37"/>
      <c r="K968" s="37"/>
    </row>
    <row r="969" spans="1:11" ht="12" customHeight="1" x14ac:dyDescent="0.15">
      <c r="A969" s="37"/>
      <c r="K969" s="37"/>
    </row>
    <row r="970" spans="1:11" ht="12" customHeight="1" x14ac:dyDescent="0.15">
      <c r="A970" s="37"/>
      <c r="K970" s="37"/>
    </row>
    <row r="971" spans="1:11" ht="12" customHeight="1" x14ac:dyDescent="0.15">
      <c r="A971" s="37"/>
      <c r="K971" s="37"/>
    </row>
    <row r="972" spans="1:11" ht="12" customHeight="1" x14ac:dyDescent="0.15">
      <c r="A972" s="37"/>
      <c r="K972" s="37"/>
    </row>
    <row r="973" spans="1:11" ht="12" customHeight="1" x14ac:dyDescent="0.15">
      <c r="A973" s="37"/>
      <c r="K973" s="37"/>
    </row>
    <row r="974" spans="1:11" ht="12" customHeight="1" x14ac:dyDescent="0.15">
      <c r="A974" s="37"/>
      <c r="K974" s="37"/>
    </row>
    <row r="975" spans="1:11" ht="12" customHeight="1" x14ac:dyDescent="0.15">
      <c r="A975" s="37"/>
      <c r="K975" s="37"/>
    </row>
    <row r="976" spans="1:11" ht="12" customHeight="1" x14ac:dyDescent="0.15">
      <c r="A976" s="37"/>
      <c r="K976" s="37"/>
    </row>
    <row r="977" spans="1:11" ht="12" customHeight="1" x14ac:dyDescent="0.15">
      <c r="A977" s="37"/>
      <c r="K977" s="37"/>
    </row>
    <row r="978" spans="1:11" ht="12" customHeight="1" x14ac:dyDescent="0.15">
      <c r="A978" s="37"/>
      <c r="K978" s="37"/>
    </row>
    <row r="979" spans="1:11" ht="12" customHeight="1" x14ac:dyDescent="0.15">
      <c r="A979" s="37"/>
      <c r="K979" s="37"/>
    </row>
    <row r="980" spans="1:11" ht="12" customHeight="1" x14ac:dyDescent="0.15">
      <c r="A980" s="37"/>
      <c r="K980" s="37"/>
    </row>
    <row r="981" spans="1:11" ht="12" customHeight="1" x14ac:dyDescent="0.15">
      <c r="A981" s="37"/>
      <c r="K981" s="37"/>
    </row>
    <row r="982" spans="1:11" ht="12" customHeight="1" x14ac:dyDescent="0.15">
      <c r="A982" s="37"/>
      <c r="K982" s="37"/>
    </row>
    <row r="983" spans="1:11" ht="12" customHeight="1" x14ac:dyDescent="0.15">
      <c r="A983" s="37"/>
      <c r="K983" s="37"/>
    </row>
    <row r="984" spans="1:11" ht="12" customHeight="1" x14ac:dyDescent="0.15">
      <c r="A984" s="37"/>
      <c r="K984" s="37"/>
    </row>
    <row r="985" spans="1:11" ht="12" customHeight="1" x14ac:dyDescent="0.15">
      <c r="A985" s="37"/>
      <c r="K985" s="37"/>
    </row>
    <row r="986" spans="1:11" ht="12" customHeight="1" x14ac:dyDescent="0.15">
      <c r="A986" s="37"/>
      <c r="K986" s="37"/>
    </row>
    <row r="987" spans="1:11" ht="12" customHeight="1" x14ac:dyDescent="0.15">
      <c r="A987" s="37"/>
      <c r="K987" s="37"/>
    </row>
    <row r="988" spans="1:11" ht="12" customHeight="1" x14ac:dyDescent="0.15">
      <c r="A988" s="37"/>
      <c r="K988" s="37"/>
    </row>
    <row r="989" spans="1:11" ht="12" customHeight="1" x14ac:dyDescent="0.15">
      <c r="A989" s="37"/>
      <c r="K989" s="37"/>
    </row>
    <row r="990" spans="1:11" ht="12" customHeight="1" x14ac:dyDescent="0.15">
      <c r="A990" s="37"/>
      <c r="K990" s="37"/>
    </row>
    <row r="991" spans="1:11" ht="12" customHeight="1" x14ac:dyDescent="0.15">
      <c r="A991" s="37"/>
      <c r="K991" s="37"/>
    </row>
    <row r="992" spans="1:11" ht="12" customHeight="1" x14ac:dyDescent="0.15">
      <c r="A992" s="37"/>
      <c r="K992" s="37"/>
    </row>
    <row r="993" spans="1:11" ht="12" customHeight="1" x14ac:dyDescent="0.15">
      <c r="A993" s="37"/>
      <c r="K993" s="37"/>
    </row>
    <row r="994" spans="1:11" ht="12" customHeight="1" x14ac:dyDescent="0.15">
      <c r="A994" s="37"/>
      <c r="K994" s="37"/>
    </row>
    <row r="995" spans="1:11" ht="12" customHeight="1" x14ac:dyDescent="0.15">
      <c r="A995" s="37"/>
      <c r="K995" s="37"/>
    </row>
    <row r="996" spans="1:11" ht="12" customHeight="1" x14ac:dyDescent="0.15">
      <c r="A996" s="37"/>
      <c r="K996" s="37"/>
    </row>
    <row r="997" spans="1:11" ht="12" customHeight="1" x14ac:dyDescent="0.15">
      <c r="A997" s="37"/>
      <c r="K997" s="37"/>
    </row>
    <row r="998" spans="1:11" ht="12" customHeight="1" x14ac:dyDescent="0.15">
      <c r="A998" s="37"/>
      <c r="K998" s="37"/>
    </row>
    <row r="999" spans="1:11" ht="12" customHeight="1" x14ac:dyDescent="0.15">
      <c r="A999" s="37"/>
      <c r="K999" s="37"/>
    </row>
    <row r="1000" spans="1:11" ht="12" customHeight="1" x14ac:dyDescent="0.15">
      <c r="A1000" s="37"/>
      <c r="K1000" s="37"/>
    </row>
    <row r="1001" spans="1:11" ht="12" customHeight="1" x14ac:dyDescent="0.15">
      <c r="A1001" s="37"/>
      <c r="K1001" s="37"/>
    </row>
    <row r="1002" spans="1:11" ht="12" customHeight="1" x14ac:dyDescent="0.15">
      <c r="A1002" s="37"/>
      <c r="K1002" s="37"/>
    </row>
    <row r="1003" spans="1:11" ht="12" customHeight="1" x14ac:dyDescent="0.15">
      <c r="A1003" s="37"/>
      <c r="K1003" s="37"/>
    </row>
    <row r="1004" spans="1:11" ht="12" customHeight="1" x14ac:dyDescent="0.15">
      <c r="A1004" s="37"/>
      <c r="K1004" s="37"/>
    </row>
    <row r="1005" spans="1:11" ht="12" customHeight="1" x14ac:dyDescent="0.15">
      <c r="A1005" s="37"/>
      <c r="K1005" s="37"/>
    </row>
    <row r="1006" spans="1:11" ht="12" customHeight="1" x14ac:dyDescent="0.15">
      <c r="A1006" s="37"/>
      <c r="K1006" s="37"/>
    </row>
    <row r="1007" spans="1:11" ht="12" customHeight="1" x14ac:dyDescent="0.15">
      <c r="A1007" s="37"/>
      <c r="K1007" s="37"/>
    </row>
    <row r="1008" spans="1:11" ht="12" customHeight="1" x14ac:dyDescent="0.15">
      <c r="A1008" s="37"/>
      <c r="K1008" s="37"/>
    </row>
    <row r="1009" spans="1:11" ht="12" customHeight="1" x14ac:dyDescent="0.15">
      <c r="A1009" s="37"/>
      <c r="K1009" s="37"/>
    </row>
    <row r="1010" spans="1:11" ht="12" customHeight="1" x14ac:dyDescent="0.15">
      <c r="A1010" s="37"/>
      <c r="K1010" s="37"/>
    </row>
    <row r="1011" spans="1:11" ht="12" customHeight="1" x14ac:dyDescent="0.15">
      <c r="A1011" s="37"/>
      <c r="K1011" s="37"/>
    </row>
    <row r="1012" spans="1:11" ht="12" customHeight="1" x14ac:dyDescent="0.15">
      <c r="A1012" s="37"/>
      <c r="K1012" s="37"/>
    </row>
    <row r="1013" spans="1:11" ht="12" customHeight="1" x14ac:dyDescent="0.15">
      <c r="A1013" s="37"/>
      <c r="K1013" s="37"/>
    </row>
    <row r="1014" spans="1:11" ht="12" customHeight="1" x14ac:dyDescent="0.15">
      <c r="A1014" s="37"/>
      <c r="K1014" s="37"/>
    </row>
    <row r="1015" spans="1:11" ht="12" customHeight="1" x14ac:dyDescent="0.15">
      <c r="A1015" s="37"/>
      <c r="K1015" s="37"/>
    </row>
    <row r="1016" spans="1:11" ht="12" customHeight="1" x14ac:dyDescent="0.15">
      <c r="A1016" s="37"/>
      <c r="K1016" s="37"/>
    </row>
    <row r="1017" spans="1:11" ht="12" customHeight="1" x14ac:dyDescent="0.15">
      <c r="A1017" s="37"/>
      <c r="K1017" s="37"/>
    </row>
    <row r="1018" spans="1:11" ht="12" customHeight="1" x14ac:dyDescent="0.15">
      <c r="A1018" s="37"/>
      <c r="K1018" s="37"/>
    </row>
    <row r="1019" spans="1:11" ht="12" customHeight="1" x14ac:dyDescent="0.15">
      <c r="A1019" s="37"/>
      <c r="K1019" s="37"/>
    </row>
    <row r="1020" spans="1:11" ht="12" customHeight="1" x14ac:dyDescent="0.15">
      <c r="A1020" s="37"/>
      <c r="K1020" s="37"/>
    </row>
    <row r="1021" spans="1:11" ht="12" customHeight="1" x14ac:dyDescent="0.15">
      <c r="A1021" s="37"/>
      <c r="K1021" s="37"/>
    </row>
    <row r="1022" spans="1:11" ht="12" customHeight="1" x14ac:dyDescent="0.15">
      <c r="A1022" s="37"/>
      <c r="K1022" s="37"/>
    </row>
    <row r="1023" spans="1:11" ht="12" customHeight="1" x14ac:dyDescent="0.15">
      <c r="A1023" s="37"/>
      <c r="K1023" s="37"/>
    </row>
    <row r="1024" spans="1:11" ht="12" customHeight="1" x14ac:dyDescent="0.15">
      <c r="A1024" s="37"/>
      <c r="K1024" s="37"/>
    </row>
    <row r="1025" spans="1:11" ht="12" customHeight="1" x14ac:dyDescent="0.15">
      <c r="A1025" s="37"/>
      <c r="K1025" s="37"/>
    </row>
    <row r="1026" spans="1:11" ht="12" customHeight="1" x14ac:dyDescent="0.15">
      <c r="A1026" s="37"/>
      <c r="K1026" s="37"/>
    </row>
    <row r="1027" spans="1:11" ht="12" customHeight="1" x14ac:dyDescent="0.15">
      <c r="A1027" s="37"/>
      <c r="K1027" s="37"/>
    </row>
    <row r="1028" spans="1:11" ht="12" customHeight="1" x14ac:dyDescent="0.15">
      <c r="A1028" s="37"/>
      <c r="K1028" s="37"/>
    </row>
    <row r="1029" spans="1:11" ht="12" customHeight="1" x14ac:dyDescent="0.15">
      <c r="A1029" s="37"/>
      <c r="K1029" s="37"/>
    </row>
    <row r="1030" spans="1:11" ht="12" customHeight="1" x14ac:dyDescent="0.15">
      <c r="A1030" s="37"/>
      <c r="K1030" s="37"/>
    </row>
    <row r="1031" spans="1:11" ht="12" customHeight="1" x14ac:dyDescent="0.15">
      <c r="A1031" s="37"/>
      <c r="K1031" s="37"/>
    </row>
    <row r="1032" spans="1:11" ht="12" customHeight="1" x14ac:dyDescent="0.15">
      <c r="A1032" s="37"/>
      <c r="K1032" s="37"/>
    </row>
    <row r="1033" spans="1:11" ht="12" customHeight="1" x14ac:dyDescent="0.15">
      <c r="A1033" s="37"/>
      <c r="K1033" s="37"/>
    </row>
    <row r="1034" spans="1:11" ht="12" customHeight="1" x14ac:dyDescent="0.15">
      <c r="A1034" s="37"/>
      <c r="K1034" s="37"/>
    </row>
    <row r="1035" spans="1:11" ht="12" customHeight="1" x14ac:dyDescent="0.15">
      <c r="A1035" s="37"/>
      <c r="K1035" s="37"/>
    </row>
    <row r="1036" spans="1:11" ht="12" customHeight="1" x14ac:dyDescent="0.15">
      <c r="A1036" s="37"/>
      <c r="K1036" s="37"/>
    </row>
    <row r="1037" spans="1:11" ht="12" customHeight="1" x14ac:dyDescent="0.15">
      <c r="A1037" s="37"/>
      <c r="K1037" s="37"/>
    </row>
    <row r="1038" spans="1:11" ht="12" customHeight="1" x14ac:dyDescent="0.15">
      <c r="A1038" s="37"/>
      <c r="K1038" s="37"/>
    </row>
    <row r="1039" spans="1:11" ht="12" customHeight="1" x14ac:dyDescent="0.15">
      <c r="A1039" s="37"/>
      <c r="K1039" s="37"/>
    </row>
    <row r="1040" spans="1:11" ht="12" customHeight="1" x14ac:dyDescent="0.15">
      <c r="A1040" s="37"/>
      <c r="K1040" s="37"/>
    </row>
    <row r="1041" spans="1:11" ht="12" customHeight="1" x14ac:dyDescent="0.15">
      <c r="A1041" s="37"/>
      <c r="K1041" s="37"/>
    </row>
    <row r="1042" spans="1:11" ht="12" customHeight="1" x14ac:dyDescent="0.15">
      <c r="A1042" s="37"/>
      <c r="K1042" s="37"/>
    </row>
    <row r="1043" spans="1:11" ht="12" customHeight="1" x14ac:dyDescent="0.15">
      <c r="A1043" s="37"/>
      <c r="K1043" s="37"/>
    </row>
    <row r="1044" spans="1:11" ht="12" customHeight="1" x14ac:dyDescent="0.15">
      <c r="A1044" s="37"/>
      <c r="K1044" s="37"/>
    </row>
    <row r="1045" spans="1:11" ht="12" customHeight="1" x14ac:dyDescent="0.15">
      <c r="A1045" s="37"/>
      <c r="K1045" s="37"/>
    </row>
    <row r="1046" spans="1:11" ht="12" customHeight="1" x14ac:dyDescent="0.15">
      <c r="A1046" s="37"/>
      <c r="K1046" s="37"/>
    </row>
    <row r="1047" spans="1:11" ht="12" customHeight="1" x14ac:dyDescent="0.15">
      <c r="A1047" s="37"/>
      <c r="K1047" s="37"/>
    </row>
    <row r="1048" spans="1:11" ht="12" customHeight="1" x14ac:dyDescent="0.15">
      <c r="A1048" s="37"/>
      <c r="K1048" s="37"/>
    </row>
    <row r="1049" spans="1:11" ht="12" customHeight="1" x14ac:dyDescent="0.15">
      <c r="A1049" s="37"/>
      <c r="K1049" s="37"/>
    </row>
    <row r="1050" spans="1:11" ht="12" customHeight="1" x14ac:dyDescent="0.15">
      <c r="A1050" s="37"/>
      <c r="K1050" s="37"/>
    </row>
    <row r="1051" spans="1:11" ht="12" customHeight="1" x14ac:dyDescent="0.15">
      <c r="A1051" s="37"/>
      <c r="K1051" s="37"/>
    </row>
    <row r="1052" spans="1:11" ht="12" customHeight="1" x14ac:dyDescent="0.15">
      <c r="A1052" s="37"/>
      <c r="K1052" s="37"/>
    </row>
    <row r="1053" spans="1:11" ht="12" customHeight="1" x14ac:dyDescent="0.15">
      <c r="A1053" s="37"/>
      <c r="K1053" s="37"/>
    </row>
    <row r="1054" spans="1:11" ht="12" customHeight="1" x14ac:dyDescent="0.15">
      <c r="A1054" s="37"/>
      <c r="K1054" s="37"/>
    </row>
    <row r="1055" spans="1:11" ht="12" customHeight="1" x14ac:dyDescent="0.15">
      <c r="A1055" s="37"/>
      <c r="K1055" s="37"/>
    </row>
    <row r="1056" spans="1:11" ht="12" customHeight="1" x14ac:dyDescent="0.15">
      <c r="A1056" s="37"/>
      <c r="K1056" s="37"/>
    </row>
    <row r="1057" spans="1:11" ht="12" customHeight="1" x14ac:dyDescent="0.15">
      <c r="A1057" s="37"/>
      <c r="K1057" s="37"/>
    </row>
    <row r="1058" spans="1:11" ht="12" customHeight="1" x14ac:dyDescent="0.15">
      <c r="A1058" s="37"/>
      <c r="K1058" s="37"/>
    </row>
    <row r="1059" spans="1:11" ht="12" customHeight="1" x14ac:dyDescent="0.15">
      <c r="A1059" s="37"/>
      <c r="K1059" s="37"/>
    </row>
    <row r="1060" spans="1:11" ht="12" customHeight="1" x14ac:dyDescent="0.15">
      <c r="A1060" s="37"/>
      <c r="K1060" s="37"/>
    </row>
    <row r="1061" spans="1:11" ht="12" customHeight="1" x14ac:dyDescent="0.15">
      <c r="A1061" s="37"/>
      <c r="K1061" s="37"/>
    </row>
    <row r="1062" spans="1:11" ht="12" customHeight="1" x14ac:dyDescent="0.15">
      <c r="A1062" s="37"/>
      <c r="K1062" s="37"/>
    </row>
    <row r="1063" spans="1:11" ht="12" customHeight="1" x14ac:dyDescent="0.15">
      <c r="A1063" s="37"/>
      <c r="K1063" s="37"/>
    </row>
    <row r="1064" spans="1:11" ht="12" customHeight="1" x14ac:dyDescent="0.15">
      <c r="A1064" s="37"/>
      <c r="K1064" s="37"/>
    </row>
    <row r="1065" spans="1:11" ht="12" customHeight="1" x14ac:dyDescent="0.15">
      <c r="A1065" s="37"/>
      <c r="K1065" s="37"/>
    </row>
    <row r="1066" spans="1:11" ht="12" customHeight="1" x14ac:dyDescent="0.15">
      <c r="A1066" s="37"/>
      <c r="K1066" s="37"/>
    </row>
    <row r="1067" spans="1:11" ht="12" customHeight="1" x14ac:dyDescent="0.15">
      <c r="A1067" s="37"/>
      <c r="K1067" s="37"/>
    </row>
    <row r="1068" spans="1:11" ht="12" customHeight="1" x14ac:dyDescent="0.15">
      <c r="A1068" s="37"/>
      <c r="K1068" s="37"/>
    </row>
    <row r="1069" spans="1:11" ht="12" customHeight="1" x14ac:dyDescent="0.15">
      <c r="A1069" s="37"/>
      <c r="K1069" s="37"/>
    </row>
    <row r="1070" spans="1:11" ht="12" customHeight="1" x14ac:dyDescent="0.15">
      <c r="A1070" s="37"/>
      <c r="K1070" s="37"/>
    </row>
    <row r="1071" spans="1:11" ht="12" customHeight="1" x14ac:dyDescent="0.15">
      <c r="A1071" s="37"/>
      <c r="K1071" s="37"/>
    </row>
    <row r="1072" spans="1:11" ht="12" customHeight="1" x14ac:dyDescent="0.15">
      <c r="A1072" s="37"/>
      <c r="K1072" s="37"/>
    </row>
    <row r="1073" spans="1:11" ht="12" customHeight="1" x14ac:dyDescent="0.15">
      <c r="A1073" s="37"/>
      <c r="K1073" s="37"/>
    </row>
    <row r="1074" spans="1:11" ht="12" customHeight="1" x14ac:dyDescent="0.15">
      <c r="A1074" s="37"/>
      <c r="K1074" s="37"/>
    </row>
    <row r="1075" spans="1:11" ht="12" customHeight="1" x14ac:dyDescent="0.15">
      <c r="A1075" s="37"/>
      <c r="K1075" s="37"/>
    </row>
    <row r="1076" spans="1:11" ht="12" customHeight="1" x14ac:dyDescent="0.15">
      <c r="A1076" s="37"/>
      <c r="K1076" s="37"/>
    </row>
    <row r="1077" spans="1:11" ht="12" customHeight="1" x14ac:dyDescent="0.15">
      <c r="A1077" s="37"/>
      <c r="K1077" s="37"/>
    </row>
    <row r="1078" spans="1:11" ht="12" customHeight="1" x14ac:dyDescent="0.15">
      <c r="A1078" s="37"/>
      <c r="K1078" s="37"/>
    </row>
    <row r="1079" spans="1:11" ht="12" customHeight="1" x14ac:dyDescent="0.15">
      <c r="A1079" s="37"/>
      <c r="K1079" s="37"/>
    </row>
    <row r="1080" spans="1:11" ht="12" customHeight="1" x14ac:dyDescent="0.15">
      <c r="A1080" s="37"/>
      <c r="K1080" s="37"/>
    </row>
    <row r="1081" spans="1:11" ht="12" customHeight="1" x14ac:dyDescent="0.15">
      <c r="A1081" s="37"/>
      <c r="K1081" s="37"/>
    </row>
    <row r="1082" spans="1:11" ht="12" customHeight="1" x14ac:dyDescent="0.15">
      <c r="A1082" s="37"/>
      <c r="K1082" s="37"/>
    </row>
    <row r="1083" spans="1:11" ht="12" customHeight="1" x14ac:dyDescent="0.15">
      <c r="A1083" s="37"/>
      <c r="K1083" s="37"/>
    </row>
    <row r="1084" spans="1:11" ht="12" customHeight="1" x14ac:dyDescent="0.15">
      <c r="A1084" s="37"/>
      <c r="K1084" s="37"/>
    </row>
    <row r="1085" spans="1:11" ht="12" customHeight="1" x14ac:dyDescent="0.15">
      <c r="A1085" s="37"/>
      <c r="K1085" s="37"/>
    </row>
    <row r="1086" spans="1:11" ht="12" customHeight="1" x14ac:dyDescent="0.15">
      <c r="A1086" s="37"/>
      <c r="K1086" s="37"/>
    </row>
    <row r="1087" spans="1:11" ht="12" customHeight="1" x14ac:dyDescent="0.15">
      <c r="A1087" s="37"/>
      <c r="K1087" s="37"/>
    </row>
    <row r="1088" spans="1:11" ht="12" customHeight="1" x14ac:dyDescent="0.15">
      <c r="A1088" s="37"/>
      <c r="K1088" s="37"/>
    </row>
    <row r="1089" spans="1:11" ht="12" customHeight="1" x14ac:dyDescent="0.15">
      <c r="A1089" s="37"/>
      <c r="K1089" s="37"/>
    </row>
    <row r="1090" spans="1:11" ht="12" customHeight="1" x14ac:dyDescent="0.15">
      <c r="A1090" s="37"/>
      <c r="K1090" s="37"/>
    </row>
    <row r="1091" spans="1:11" ht="12" customHeight="1" x14ac:dyDescent="0.15">
      <c r="A1091" s="37"/>
      <c r="K1091" s="37"/>
    </row>
    <row r="1092" spans="1:11" ht="12" customHeight="1" x14ac:dyDescent="0.15">
      <c r="A1092" s="37"/>
      <c r="K1092" s="37"/>
    </row>
    <row r="1093" spans="1:11" ht="12" customHeight="1" x14ac:dyDescent="0.15">
      <c r="A1093" s="37"/>
      <c r="K1093" s="37"/>
    </row>
    <row r="1094" spans="1:11" ht="12" customHeight="1" x14ac:dyDescent="0.15">
      <c r="A1094" s="37"/>
      <c r="K1094" s="37"/>
    </row>
    <row r="1095" spans="1:11" ht="12" customHeight="1" x14ac:dyDescent="0.15">
      <c r="A1095" s="37"/>
      <c r="K1095" s="37"/>
    </row>
    <row r="1096" spans="1:11" ht="12" customHeight="1" x14ac:dyDescent="0.15">
      <c r="A1096" s="37"/>
      <c r="K1096" s="37"/>
    </row>
    <row r="1097" spans="1:11" ht="12" customHeight="1" x14ac:dyDescent="0.15">
      <c r="A1097" s="37"/>
      <c r="K1097" s="37"/>
    </row>
    <row r="1098" spans="1:11" ht="12" customHeight="1" x14ac:dyDescent="0.15">
      <c r="A1098" s="37"/>
      <c r="K1098" s="37"/>
    </row>
    <row r="1099" spans="1:11" ht="12" customHeight="1" x14ac:dyDescent="0.15">
      <c r="A1099" s="37"/>
      <c r="K1099" s="37"/>
    </row>
    <row r="1100" spans="1:11" ht="12" customHeight="1" x14ac:dyDescent="0.15">
      <c r="A1100" s="37"/>
      <c r="K1100" s="37"/>
    </row>
    <row r="1101" spans="1:11" ht="12" customHeight="1" x14ac:dyDescent="0.15">
      <c r="A1101" s="37"/>
      <c r="K1101" s="37"/>
    </row>
    <row r="1102" spans="1:11" ht="12" customHeight="1" x14ac:dyDescent="0.15">
      <c r="A1102" s="37"/>
      <c r="K1102" s="37"/>
    </row>
    <row r="1103" spans="1:11" ht="12" customHeight="1" x14ac:dyDescent="0.15">
      <c r="A1103" s="37"/>
      <c r="K1103" s="37"/>
    </row>
    <row r="1104" spans="1:11" ht="12" customHeight="1" x14ac:dyDescent="0.15">
      <c r="A1104" s="37"/>
      <c r="K1104" s="37"/>
    </row>
    <row r="1105" spans="1:11" ht="12" customHeight="1" x14ac:dyDescent="0.15">
      <c r="A1105" s="37"/>
      <c r="K1105" s="37"/>
    </row>
    <row r="1106" spans="1:11" ht="12" customHeight="1" x14ac:dyDescent="0.15">
      <c r="A1106" s="37"/>
      <c r="K1106" s="37"/>
    </row>
    <row r="1107" spans="1:11" ht="12" customHeight="1" x14ac:dyDescent="0.15">
      <c r="A1107" s="37"/>
      <c r="K1107" s="37"/>
    </row>
    <row r="1108" spans="1:11" ht="12" customHeight="1" x14ac:dyDescent="0.15">
      <c r="A1108" s="37"/>
      <c r="K1108" s="37"/>
    </row>
    <row r="1109" spans="1:11" ht="12" customHeight="1" x14ac:dyDescent="0.15">
      <c r="A1109" s="37"/>
      <c r="K1109" s="37"/>
    </row>
    <row r="1110" spans="1:11" ht="12" customHeight="1" x14ac:dyDescent="0.15">
      <c r="A1110" s="37"/>
      <c r="K1110" s="37"/>
    </row>
    <row r="1111" spans="1:11" ht="12" customHeight="1" x14ac:dyDescent="0.15">
      <c r="A1111" s="37"/>
      <c r="K1111" s="37"/>
    </row>
    <row r="1112" spans="1:11" ht="12" customHeight="1" x14ac:dyDescent="0.15">
      <c r="A1112" s="37"/>
      <c r="K1112" s="37"/>
    </row>
    <row r="1113" spans="1:11" ht="12" customHeight="1" x14ac:dyDescent="0.15">
      <c r="A1113" s="37"/>
      <c r="K1113" s="37"/>
    </row>
    <row r="1114" spans="1:11" ht="12" customHeight="1" x14ac:dyDescent="0.15">
      <c r="A1114" s="37"/>
      <c r="K1114" s="37"/>
    </row>
    <row r="1115" spans="1:11" ht="12" customHeight="1" x14ac:dyDescent="0.15">
      <c r="A1115" s="37"/>
      <c r="K1115" s="37"/>
    </row>
    <row r="1116" spans="1:11" ht="12" customHeight="1" x14ac:dyDescent="0.15">
      <c r="A1116" s="37"/>
      <c r="K1116" s="37"/>
    </row>
    <row r="1117" spans="1:11" ht="12" customHeight="1" x14ac:dyDescent="0.15">
      <c r="A1117" s="37"/>
      <c r="K1117" s="37"/>
    </row>
    <row r="1118" spans="1:11" ht="12" customHeight="1" x14ac:dyDescent="0.15">
      <c r="A1118" s="37"/>
      <c r="K1118" s="37"/>
    </row>
    <row r="1119" spans="1:11" ht="12" customHeight="1" x14ac:dyDescent="0.15">
      <c r="A1119" s="37"/>
      <c r="K1119" s="37"/>
    </row>
    <row r="1120" spans="1:11" ht="12" customHeight="1" x14ac:dyDescent="0.15">
      <c r="A1120" s="37"/>
      <c r="K1120" s="37"/>
    </row>
    <row r="1121" spans="1:11" ht="12" customHeight="1" x14ac:dyDescent="0.15">
      <c r="A1121" s="37"/>
      <c r="K1121" s="37"/>
    </row>
    <row r="1122" spans="1:11" ht="12" customHeight="1" x14ac:dyDescent="0.15">
      <c r="A1122" s="37"/>
      <c r="K1122" s="37"/>
    </row>
    <row r="1123" spans="1:11" ht="12" customHeight="1" x14ac:dyDescent="0.15">
      <c r="A1123" s="37"/>
      <c r="K1123" s="37"/>
    </row>
    <row r="1124" spans="1:11" ht="12" customHeight="1" x14ac:dyDescent="0.15">
      <c r="A1124" s="37"/>
      <c r="K1124" s="37"/>
    </row>
    <row r="1125" spans="1:11" ht="12" customHeight="1" x14ac:dyDescent="0.15">
      <c r="A1125" s="37"/>
      <c r="K1125" s="37"/>
    </row>
    <row r="1126" spans="1:11" ht="12" customHeight="1" x14ac:dyDescent="0.15">
      <c r="A1126" s="37"/>
      <c r="K1126" s="37"/>
    </row>
    <row r="1127" spans="1:11" ht="12" customHeight="1" x14ac:dyDescent="0.15">
      <c r="A1127" s="37"/>
      <c r="K1127" s="37"/>
    </row>
    <row r="1128" spans="1:11" ht="12" customHeight="1" x14ac:dyDescent="0.15">
      <c r="A1128" s="37"/>
      <c r="K1128" s="37"/>
    </row>
    <row r="1129" spans="1:11" ht="12" customHeight="1" x14ac:dyDescent="0.15">
      <c r="A1129" s="37"/>
      <c r="K1129" s="37"/>
    </row>
    <row r="1130" spans="1:11" ht="12" customHeight="1" x14ac:dyDescent="0.15">
      <c r="A1130" s="37"/>
      <c r="K1130" s="37"/>
    </row>
    <row r="1131" spans="1:11" ht="12" customHeight="1" x14ac:dyDescent="0.15">
      <c r="A1131" s="37"/>
      <c r="K1131" s="37"/>
    </row>
    <row r="1132" spans="1:11" ht="12" customHeight="1" x14ac:dyDescent="0.15">
      <c r="A1132" s="37"/>
      <c r="K1132" s="37"/>
    </row>
    <row r="1133" spans="1:11" ht="12" customHeight="1" x14ac:dyDescent="0.15">
      <c r="A1133" s="37"/>
      <c r="K1133" s="37"/>
    </row>
    <row r="1134" spans="1:11" ht="12" customHeight="1" x14ac:dyDescent="0.15">
      <c r="A1134" s="37"/>
      <c r="K1134" s="37"/>
    </row>
    <row r="1135" spans="1:11" ht="12" customHeight="1" x14ac:dyDescent="0.15">
      <c r="A1135" s="37"/>
      <c r="K1135" s="37"/>
    </row>
    <row r="1136" spans="1:11" ht="12" customHeight="1" x14ac:dyDescent="0.15">
      <c r="A1136" s="37"/>
      <c r="K1136" s="37"/>
    </row>
    <row r="1137" spans="1:11" ht="12" customHeight="1" x14ac:dyDescent="0.15">
      <c r="A1137" s="37"/>
      <c r="K1137" s="37"/>
    </row>
    <row r="1138" spans="1:11" ht="12" customHeight="1" x14ac:dyDescent="0.15">
      <c r="A1138" s="37"/>
      <c r="K1138" s="37"/>
    </row>
    <row r="1139" spans="1:11" ht="12" customHeight="1" x14ac:dyDescent="0.15">
      <c r="A1139" s="37"/>
      <c r="K1139" s="37"/>
    </row>
    <row r="1140" spans="1:11" ht="12" customHeight="1" x14ac:dyDescent="0.15">
      <c r="A1140" s="37"/>
      <c r="K1140" s="37"/>
    </row>
    <row r="1141" spans="1:11" ht="12" customHeight="1" x14ac:dyDescent="0.15">
      <c r="A1141" s="37"/>
      <c r="K1141" s="37"/>
    </row>
    <row r="1142" spans="1:11" ht="12" customHeight="1" x14ac:dyDescent="0.15">
      <c r="A1142" s="37"/>
      <c r="K1142" s="37"/>
    </row>
    <row r="1143" spans="1:11" ht="12" customHeight="1" x14ac:dyDescent="0.15">
      <c r="A1143" s="37"/>
      <c r="K1143" s="37"/>
    </row>
    <row r="1144" spans="1:11" ht="12" customHeight="1" x14ac:dyDescent="0.15">
      <c r="A1144" s="37"/>
      <c r="K1144" s="37"/>
    </row>
    <row r="1145" spans="1:11" ht="12" customHeight="1" x14ac:dyDescent="0.15">
      <c r="A1145" s="37"/>
      <c r="K1145" s="37"/>
    </row>
    <row r="1146" spans="1:11" ht="12" customHeight="1" x14ac:dyDescent="0.15">
      <c r="A1146" s="37"/>
      <c r="K1146" s="37"/>
    </row>
    <row r="1147" spans="1:11" ht="12" customHeight="1" x14ac:dyDescent="0.15">
      <c r="A1147" s="37"/>
      <c r="K1147" s="37"/>
    </row>
    <row r="1148" spans="1:11" ht="12" customHeight="1" x14ac:dyDescent="0.15">
      <c r="A1148" s="37"/>
      <c r="K1148" s="37"/>
    </row>
    <row r="1149" spans="1:11" ht="12" customHeight="1" x14ac:dyDescent="0.15">
      <c r="A1149" s="37"/>
      <c r="K1149" s="37"/>
    </row>
    <row r="1150" spans="1:11" ht="12" customHeight="1" x14ac:dyDescent="0.15">
      <c r="A1150" s="37"/>
      <c r="K1150" s="37"/>
    </row>
    <row r="1151" spans="1:11" ht="12" customHeight="1" x14ac:dyDescent="0.15">
      <c r="A1151" s="37"/>
      <c r="K1151" s="37"/>
    </row>
    <row r="1152" spans="1:11" ht="12" customHeight="1" x14ac:dyDescent="0.15">
      <c r="A1152" s="37"/>
      <c r="K1152" s="37"/>
    </row>
    <row r="1153" spans="1:11" ht="12" customHeight="1" x14ac:dyDescent="0.15">
      <c r="A1153" s="37"/>
      <c r="K1153" s="37"/>
    </row>
    <row r="1154" spans="1:11" ht="12" customHeight="1" x14ac:dyDescent="0.15">
      <c r="A1154" s="37"/>
      <c r="K1154" s="37"/>
    </row>
    <row r="1155" spans="1:11" ht="12" customHeight="1" x14ac:dyDescent="0.15">
      <c r="A1155" s="37"/>
      <c r="K1155" s="37"/>
    </row>
    <row r="1156" spans="1:11" ht="12" customHeight="1" x14ac:dyDescent="0.15">
      <c r="A1156" s="37"/>
      <c r="K1156" s="37"/>
    </row>
    <row r="1157" spans="1:11" ht="12" customHeight="1" x14ac:dyDescent="0.15">
      <c r="A1157" s="37"/>
      <c r="K1157" s="37"/>
    </row>
    <row r="1158" spans="1:11" ht="12" customHeight="1" x14ac:dyDescent="0.15">
      <c r="A1158" s="37"/>
      <c r="K1158" s="37"/>
    </row>
    <row r="1159" spans="1:11" ht="12" customHeight="1" x14ac:dyDescent="0.15">
      <c r="A1159" s="37"/>
      <c r="K1159" s="37"/>
    </row>
    <row r="1160" spans="1:11" ht="12" customHeight="1" x14ac:dyDescent="0.15">
      <c r="A1160" s="37"/>
      <c r="K1160" s="37"/>
    </row>
    <row r="1161" spans="1:11" ht="12" customHeight="1" x14ac:dyDescent="0.15">
      <c r="A1161" s="37"/>
      <c r="K1161" s="37"/>
    </row>
    <row r="1162" spans="1:11" ht="12" customHeight="1" x14ac:dyDescent="0.15">
      <c r="A1162" s="37"/>
      <c r="K1162" s="37"/>
    </row>
    <row r="1163" spans="1:11" ht="12" customHeight="1" x14ac:dyDescent="0.15">
      <c r="A1163" s="37"/>
      <c r="K1163" s="37"/>
    </row>
    <row r="1164" spans="1:11" ht="12" customHeight="1" x14ac:dyDescent="0.15">
      <c r="A1164" s="37"/>
      <c r="K1164" s="37"/>
    </row>
    <row r="1165" spans="1:11" ht="12" customHeight="1" x14ac:dyDescent="0.15">
      <c r="A1165" s="37"/>
      <c r="K1165" s="37"/>
    </row>
    <row r="1166" spans="1:11" ht="12" customHeight="1" x14ac:dyDescent="0.15">
      <c r="A1166" s="37"/>
      <c r="K1166" s="37"/>
    </row>
    <row r="1167" spans="1:11" ht="12" customHeight="1" x14ac:dyDescent="0.15">
      <c r="A1167" s="37"/>
      <c r="K1167" s="37"/>
    </row>
    <row r="1168" spans="1:11" ht="12" customHeight="1" x14ac:dyDescent="0.15">
      <c r="A1168" s="37"/>
      <c r="K1168" s="37"/>
    </row>
    <row r="1169" spans="1:11" ht="12" customHeight="1" x14ac:dyDescent="0.15">
      <c r="A1169" s="37"/>
      <c r="K1169" s="37"/>
    </row>
    <row r="1170" spans="1:11" ht="12" customHeight="1" x14ac:dyDescent="0.15">
      <c r="A1170" s="37"/>
      <c r="K1170" s="37"/>
    </row>
    <row r="1171" spans="1:11" ht="12" customHeight="1" x14ac:dyDescent="0.15">
      <c r="A1171" s="37"/>
      <c r="K1171" s="37"/>
    </row>
    <row r="1172" spans="1:11" ht="12" customHeight="1" x14ac:dyDescent="0.15">
      <c r="A1172" s="37"/>
      <c r="K1172" s="37"/>
    </row>
    <row r="1173" spans="1:11" ht="12" customHeight="1" x14ac:dyDescent="0.15">
      <c r="A1173" s="37"/>
      <c r="K1173" s="37"/>
    </row>
    <row r="1174" spans="1:11" ht="12" customHeight="1" x14ac:dyDescent="0.15">
      <c r="A1174" s="37"/>
      <c r="K1174" s="37"/>
    </row>
    <row r="1175" spans="1:11" ht="12" customHeight="1" x14ac:dyDescent="0.15">
      <c r="A1175" s="37"/>
      <c r="K1175" s="37"/>
    </row>
    <row r="1176" spans="1:11" ht="12" customHeight="1" x14ac:dyDescent="0.15">
      <c r="A1176" s="37"/>
      <c r="K1176" s="37"/>
    </row>
    <row r="1177" spans="1:11" ht="12" customHeight="1" x14ac:dyDescent="0.15">
      <c r="A1177" s="37"/>
      <c r="K1177" s="37"/>
    </row>
    <row r="1178" spans="1:11" ht="12" customHeight="1" x14ac:dyDescent="0.15">
      <c r="A1178" s="37"/>
      <c r="K1178" s="37"/>
    </row>
    <row r="1179" spans="1:11" ht="12" customHeight="1" x14ac:dyDescent="0.15">
      <c r="A1179" s="37"/>
      <c r="K1179" s="37"/>
    </row>
    <row r="1180" spans="1:11" ht="12" customHeight="1" x14ac:dyDescent="0.15">
      <c r="A1180" s="37"/>
      <c r="K1180" s="37"/>
    </row>
    <row r="1181" spans="1:11" ht="12" customHeight="1" x14ac:dyDescent="0.15">
      <c r="A1181" s="37"/>
      <c r="K1181" s="37"/>
    </row>
    <row r="1182" spans="1:11" ht="12" customHeight="1" x14ac:dyDescent="0.15">
      <c r="A1182" s="37"/>
      <c r="K1182" s="37"/>
    </row>
    <row r="1183" spans="1:11" ht="12" customHeight="1" x14ac:dyDescent="0.15">
      <c r="A1183" s="37"/>
      <c r="K1183" s="37"/>
    </row>
    <row r="1184" spans="1:11" ht="12" customHeight="1" x14ac:dyDescent="0.15">
      <c r="A1184" s="37"/>
      <c r="K1184" s="37"/>
    </row>
    <row r="1185" spans="1:11" ht="12" customHeight="1" x14ac:dyDescent="0.15">
      <c r="A1185" s="37"/>
      <c r="K1185" s="37"/>
    </row>
    <row r="1186" spans="1:11" ht="12" customHeight="1" x14ac:dyDescent="0.15">
      <c r="A1186" s="37"/>
      <c r="K1186" s="37"/>
    </row>
    <row r="1187" spans="1:11" ht="12" customHeight="1" x14ac:dyDescent="0.15">
      <c r="A1187" s="37"/>
      <c r="K1187" s="37"/>
    </row>
    <row r="1188" spans="1:11" ht="12" customHeight="1" x14ac:dyDescent="0.15">
      <c r="A1188" s="37"/>
      <c r="K1188" s="37"/>
    </row>
    <row r="1189" spans="1:11" ht="12" customHeight="1" x14ac:dyDescent="0.15">
      <c r="A1189" s="37"/>
      <c r="K1189" s="37"/>
    </row>
    <row r="1190" spans="1:11" ht="12" customHeight="1" x14ac:dyDescent="0.15">
      <c r="A1190" s="37"/>
      <c r="K1190" s="37"/>
    </row>
    <row r="1191" spans="1:11" ht="12" customHeight="1" x14ac:dyDescent="0.15">
      <c r="A1191" s="37"/>
      <c r="K1191" s="37"/>
    </row>
    <row r="1192" spans="1:11" ht="12" customHeight="1" x14ac:dyDescent="0.15">
      <c r="A1192" s="37"/>
      <c r="K1192" s="37"/>
    </row>
    <row r="1193" spans="1:11" ht="12" customHeight="1" x14ac:dyDescent="0.15">
      <c r="A1193" s="37"/>
      <c r="K1193" s="37"/>
    </row>
    <row r="1194" spans="1:11" ht="12" customHeight="1" x14ac:dyDescent="0.15">
      <c r="A1194" s="37"/>
      <c r="K1194" s="37"/>
    </row>
    <row r="1195" spans="1:11" ht="12" customHeight="1" x14ac:dyDescent="0.15">
      <c r="A1195" s="37"/>
      <c r="K1195" s="37"/>
    </row>
    <row r="1196" spans="1:11" ht="12" customHeight="1" x14ac:dyDescent="0.15">
      <c r="A1196" s="37"/>
      <c r="K1196" s="37"/>
    </row>
    <row r="1197" spans="1:11" ht="12" customHeight="1" x14ac:dyDescent="0.15">
      <c r="A1197" s="37"/>
      <c r="K1197" s="37"/>
    </row>
    <row r="1198" spans="1:11" ht="12" customHeight="1" x14ac:dyDescent="0.15">
      <c r="A1198" s="37"/>
      <c r="K1198" s="37"/>
    </row>
    <row r="1199" spans="1:11" ht="12" customHeight="1" x14ac:dyDescent="0.15">
      <c r="A1199" s="37"/>
      <c r="K1199" s="37"/>
    </row>
    <row r="1200" spans="1:11" ht="12" customHeight="1" x14ac:dyDescent="0.15">
      <c r="A1200" s="37"/>
      <c r="K1200" s="37"/>
    </row>
    <row r="1201" spans="1:11" ht="12" customHeight="1" x14ac:dyDescent="0.15">
      <c r="A1201" s="37"/>
      <c r="K1201" s="37"/>
    </row>
    <row r="1202" spans="1:11" ht="12" customHeight="1" x14ac:dyDescent="0.15">
      <c r="A1202" s="37"/>
      <c r="K1202" s="37"/>
    </row>
    <row r="1203" spans="1:11" ht="12" customHeight="1" x14ac:dyDescent="0.15">
      <c r="A1203" s="37"/>
      <c r="K1203" s="37"/>
    </row>
    <row r="1204" spans="1:11" ht="12" customHeight="1" x14ac:dyDescent="0.15">
      <c r="A1204" s="37"/>
      <c r="K1204" s="37"/>
    </row>
    <row r="1205" spans="1:11" ht="12" customHeight="1" x14ac:dyDescent="0.15">
      <c r="A1205" s="37"/>
      <c r="K1205" s="37"/>
    </row>
    <row r="1206" spans="1:11" ht="12" customHeight="1" x14ac:dyDescent="0.15">
      <c r="A1206" s="37"/>
      <c r="K1206" s="37"/>
    </row>
    <row r="1207" spans="1:11" ht="12" customHeight="1" x14ac:dyDescent="0.15">
      <c r="A1207" s="37"/>
      <c r="K1207" s="37"/>
    </row>
    <row r="1208" spans="1:11" ht="12" customHeight="1" x14ac:dyDescent="0.15">
      <c r="A1208" s="37"/>
      <c r="K1208" s="37"/>
    </row>
    <row r="1209" spans="1:11" ht="12" customHeight="1" x14ac:dyDescent="0.15">
      <c r="A1209" s="37"/>
    </row>
  </sheetData>
  <mergeCells count="2">
    <mergeCell ref="A1:E4"/>
    <mergeCell ref="Q11:R12"/>
  </mergeCells>
  <phoneticPr fontId="2" type="noConversion"/>
  <conditionalFormatting sqref="Q15:Q32">
    <cfRule type="cellIs" dxfId="2" priority="1" operator="greaterThan">
      <formula>(IF(R15=12,228000)+IF(R15&lt;12,171000))</formula>
    </cfRule>
  </conditionalFormatting>
  <printOptions horizontalCentered="1" verticalCentered="1"/>
  <pageMargins left="0.25" right="0.44" top="7.0000000000000007E-2" bottom="0.02" header="0.5" footer="0.5"/>
  <pageSetup scale="90" orientation="portrait" horizontalDpi="300" verticalDpi="300" r:id="rId1"/>
  <headerFooter alignWithMargins="0">
    <oddFooter>&amp;R13August2019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209"/>
  <sheetViews>
    <sheetView showGridLines="0" showZeros="0" zoomScale="120" zoomScaleNormal="120" workbookViewId="0">
      <selection activeCell="O1" sqref="O1:Q9"/>
    </sheetView>
  </sheetViews>
  <sheetFormatPr baseColWidth="10" defaultColWidth="10.7109375" defaultRowHeight="12" customHeight="1" x14ac:dyDescent="0.15"/>
  <cols>
    <col min="1" max="1" width="2.7109375" style="50" customWidth="1"/>
    <col min="2" max="3" width="1.7109375" style="37" customWidth="1"/>
    <col min="4" max="4" width="26.85546875" style="49" customWidth="1"/>
    <col min="5" max="5" width="1.7109375" style="49" customWidth="1"/>
    <col min="6" max="6" width="12.5703125" style="49" customWidth="1"/>
    <col min="7" max="7" width="12.5703125" style="37" customWidth="1"/>
    <col min="8" max="8" width="5.140625" style="37" customWidth="1"/>
    <col min="9" max="9" width="5.42578125" style="37" customWidth="1"/>
    <col min="10" max="10" width="4.7109375" style="33" customWidth="1"/>
    <col min="11" max="11" width="13.42578125" style="134" bestFit="1" customWidth="1"/>
    <col min="12" max="12" width="5.42578125" style="37" customWidth="1"/>
    <col min="13" max="13" width="3.5703125" style="37" customWidth="1"/>
    <col min="14" max="14" width="3.28515625" style="37" customWidth="1"/>
    <col min="15" max="15" width="17.85546875" style="36" bestFit="1" customWidth="1"/>
    <col min="16" max="21" width="10.7109375" style="37" customWidth="1"/>
    <col min="22" max="16384" width="10.7109375" style="37"/>
  </cols>
  <sheetData>
    <row r="1" spans="1:18" s="44" customFormat="1" ht="12" customHeight="1" x14ac:dyDescent="0.15">
      <c r="A1" s="248" t="s">
        <v>152</v>
      </c>
      <c r="B1" s="249"/>
      <c r="C1" s="249"/>
      <c r="D1" s="249"/>
      <c r="E1" s="249"/>
      <c r="F1" s="43"/>
      <c r="J1" s="45"/>
      <c r="K1" s="201"/>
      <c r="O1" s="4"/>
      <c r="P1" s="5"/>
      <c r="Q1" s="6"/>
    </row>
    <row r="2" spans="1:18" ht="12" customHeight="1" x14ac:dyDescent="0.15">
      <c r="A2" s="250"/>
      <c r="B2" s="250"/>
      <c r="C2" s="250"/>
      <c r="D2" s="250"/>
      <c r="E2" s="250"/>
      <c r="G2" s="7"/>
      <c r="K2" s="37"/>
      <c r="O2" s="245" t="s">
        <v>10</v>
      </c>
      <c r="P2" s="1"/>
      <c r="Q2" s="2"/>
    </row>
    <row r="3" spans="1:18" ht="13" x14ac:dyDescent="0.15">
      <c r="A3" s="250"/>
      <c r="B3" s="250"/>
      <c r="C3" s="250"/>
      <c r="D3" s="250"/>
      <c r="E3" s="250"/>
      <c r="G3" s="7" t="s">
        <v>141</v>
      </c>
      <c r="K3" s="37"/>
      <c r="O3" s="240"/>
      <c r="P3" s="257" t="s">
        <v>129</v>
      </c>
      <c r="Q3" s="241"/>
    </row>
    <row r="4" spans="1:18" ht="12" customHeight="1" x14ac:dyDescent="0.15">
      <c r="A4" s="250"/>
      <c r="B4" s="250"/>
      <c r="C4" s="250"/>
      <c r="D4" s="250"/>
      <c r="E4" s="250"/>
      <c r="G4" s="8"/>
      <c r="K4" s="37"/>
      <c r="O4" s="9"/>
      <c r="P4" s="1"/>
      <c r="Q4" s="2"/>
    </row>
    <row r="5" spans="1:18" ht="12" customHeight="1" x14ac:dyDescent="0.15">
      <c r="K5" s="37"/>
      <c r="O5" s="254"/>
      <c r="P5" s="256" t="s">
        <v>130</v>
      </c>
      <c r="Q5" s="255"/>
    </row>
    <row r="6" spans="1:18" ht="12" customHeight="1" x14ac:dyDescent="0.15">
      <c r="G6" s="7" t="s">
        <v>39</v>
      </c>
      <c r="K6" s="37"/>
      <c r="O6" s="263"/>
      <c r="P6" s="258"/>
      <c r="Q6" s="259"/>
    </row>
    <row r="7" spans="1:18" ht="12" customHeight="1" x14ac:dyDescent="0.15">
      <c r="A7" s="51" t="s">
        <v>44</v>
      </c>
      <c r="B7" s="52"/>
      <c r="C7" s="52"/>
      <c r="D7" s="53"/>
      <c r="E7" s="53"/>
      <c r="F7" s="53"/>
      <c r="G7" s="53"/>
      <c r="H7" s="54"/>
      <c r="I7" s="55"/>
      <c r="J7" s="55"/>
      <c r="K7" s="56" t="s">
        <v>35</v>
      </c>
      <c r="L7" s="7"/>
      <c r="M7" s="7"/>
      <c r="O7" s="263" t="s">
        <v>194</v>
      </c>
      <c r="P7" s="263"/>
      <c r="Q7" s="259"/>
    </row>
    <row r="8" spans="1:18" ht="12" customHeight="1" x14ac:dyDescent="0.15">
      <c r="A8" s="10"/>
      <c r="B8" s="11"/>
      <c r="C8" s="11"/>
      <c r="D8" s="57" t="s">
        <v>144</v>
      </c>
      <c r="E8" s="12"/>
      <c r="F8" s="12"/>
      <c r="G8" s="12"/>
      <c r="H8" s="13"/>
      <c r="I8" s="14"/>
      <c r="J8" s="11"/>
      <c r="K8" s="232">
        <f>'YR 1'!K8</f>
        <v>0</v>
      </c>
      <c r="L8" s="59"/>
      <c r="M8" s="59"/>
      <c r="O8" s="266" t="s">
        <v>195</v>
      </c>
      <c r="P8" s="264"/>
      <c r="Q8" s="259"/>
    </row>
    <row r="9" spans="1:18" ht="12" customHeight="1" thickBot="1" x14ac:dyDescent="0.2">
      <c r="A9" s="37"/>
      <c r="D9" s="60"/>
      <c r="E9" s="60"/>
      <c r="F9" s="60"/>
      <c r="G9" s="60"/>
      <c r="H9" s="61"/>
      <c r="I9" s="62"/>
      <c r="J9" s="59"/>
      <c r="K9" s="63" t="s">
        <v>185</v>
      </c>
      <c r="L9" s="64"/>
      <c r="M9" s="64"/>
      <c r="O9" s="260"/>
      <c r="P9" s="261"/>
      <c r="Q9" s="262"/>
    </row>
    <row r="10" spans="1:18" ht="12" customHeight="1" x14ac:dyDescent="0.15">
      <c r="A10" s="50" t="s">
        <v>45</v>
      </c>
      <c r="B10" s="15"/>
      <c r="C10" s="15"/>
      <c r="D10" s="16"/>
      <c r="E10" s="17"/>
      <c r="F10" s="17"/>
      <c r="G10" s="17"/>
      <c r="H10" s="18"/>
      <c r="I10" s="18"/>
      <c r="J10" s="15" t="s">
        <v>6</v>
      </c>
      <c r="K10" s="231">
        <f>'YR 3'!K11+1</f>
        <v>37256</v>
      </c>
    </row>
    <row r="11" spans="1:18" ht="12" customHeight="1" x14ac:dyDescent="0.15">
      <c r="A11" s="10"/>
      <c r="B11" s="11"/>
      <c r="C11" s="11"/>
      <c r="D11" s="234">
        <f>'YR 1'!D11</f>
        <v>0</v>
      </c>
      <c r="E11" s="19"/>
      <c r="F11" s="19"/>
      <c r="G11" s="19"/>
      <c r="H11" s="14"/>
      <c r="I11" s="14"/>
      <c r="J11" s="67" t="s">
        <v>34</v>
      </c>
      <c r="K11" s="231" t="str">
        <f>TEXT(K10+364,"mm/dd/yy")</f>
        <v>12/31/06</v>
      </c>
      <c r="Q11" s="243" t="s">
        <v>177</v>
      </c>
      <c r="R11" s="243"/>
    </row>
    <row r="12" spans="1:18" ht="12" customHeight="1" x14ac:dyDescent="0.15">
      <c r="A12" s="50" t="s">
        <v>47</v>
      </c>
      <c r="D12" s="64"/>
      <c r="E12" s="64"/>
      <c r="F12" s="64"/>
      <c r="G12" s="64"/>
      <c r="H12" s="68"/>
      <c r="I12" s="8" t="s">
        <v>12</v>
      </c>
      <c r="J12" s="69"/>
      <c r="K12" s="70"/>
      <c r="L12" s="59"/>
      <c r="M12" s="59"/>
      <c r="P12" s="36"/>
      <c r="Q12" s="243"/>
      <c r="R12" s="243"/>
    </row>
    <row r="13" spans="1:18" ht="12" customHeight="1" x14ac:dyDescent="0.15">
      <c r="A13" s="50" t="s">
        <v>190</v>
      </c>
      <c r="D13" s="64"/>
      <c r="E13" s="64"/>
      <c r="F13" s="64"/>
      <c r="G13" s="64"/>
      <c r="H13" s="71"/>
      <c r="I13" s="72" t="s">
        <v>49</v>
      </c>
      <c r="J13" s="73"/>
      <c r="K13" s="74" t="s">
        <v>50</v>
      </c>
      <c r="L13" s="8"/>
      <c r="M13" s="8"/>
      <c r="P13" s="7" t="s">
        <v>30</v>
      </c>
      <c r="Q13" s="7" t="s">
        <v>7</v>
      </c>
    </row>
    <row r="14" spans="1:18" ht="12" customHeight="1" x14ac:dyDescent="0.15">
      <c r="B14" s="75"/>
      <c r="C14" s="75"/>
      <c r="D14" s="76"/>
      <c r="E14" s="76"/>
      <c r="F14" s="76"/>
      <c r="G14" s="76"/>
      <c r="H14" s="77" t="s">
        <v>51</v>
      </c>
      <c r="I14" s="78" t="s">
        <v>52</v>
      </c>
      <c r="J14" s="78" t="s">
        <v>53</v>
      </c>
      <c r="K14" s="79"/>
      <c r="L14" s="8"/>
      <c r="M14" s="8"/>
      <c r="P14" s="7" t="s">
        <v>189</v>
      </c>
      <c r="Q14" s="7" t="s">
        <v>8</v>
      </c>
      <c r="R14" s="7" t="s">
        <v>106</v>
      </c>
    </row>
    <row r="15" spans="1:18" ht="12" customHeight="1" x14ac:dyDescent="0.15">
      <c r="A15" s="80">
        <v>1</v>
      </c>
      <c r="B15" s="20"/>
      <c r="C15" s="21"/>
      <c r="D15" s="81">
        <f>D11</f>
        <v>0</v>
      </c>
      <c r="E15" s="82"/>
      <c r="F15" s="82"/>
      <c r="G15" s="82"/>
      <c r="H15" s="58"/>
      <c r="I15" s="58"/>
      <c r="J15" s="58"/>
      <c r="K15" s="83">
        <f>(IF(R15&gt;9, (P15*H15),0)+IF(R15&lt;=9, (P15*(I15+J15)),0))</f>
        <v>0</v>
      </c>
      <c r="L15" s="28"/>
      <c r="M15" s="28"/>
      <c r="N15" s="37" t="s">
        <v>14</v>
      </c>
      <c r="O15" s="81">
        <f>D11</f>
        <v>0</v>
      </c>
      <c r="P15" s="226">
        <f>Q15/R15</f>
        <v>0</v>
      </c>
      <c r="Q15" s="84">
        <f>'YR 3'!Q15*1.03</f>
        <v>0</v>
      </c>
      <c r="R15" s="233">
        <f>'YR 1'!R15</f>
        <v>9</v>
      </c>
    </row>
    <row r="16" spans="1:18" ht="12" customHeight="1" x14ac:dyDescent="0.15">
      <c r="A16" s="80">
        <v>2</v>
      </c>
      <c r="B16" s="20"/>
      <c r="C16" s="21"/>
      <c r="D16" s="235">
        <f>'YR 1'!D16</f>
        <v>0</v>
      </c>
      <c r="E16" s="82"/>
      <c r="F16" s="82"/>
      <c r="G16" s="82"/>
      <c r="H16" s="58"/>
      <c r="I16" s="58"/>
      <c r="J16" s="58"/>
      <c r="K16" s="83">
        <f t="shared" ref="K16:K24" si="0">(IF(R16&gt;9, (P16*H16),0)+IF(R16&lt;=9, (P16*(I16+J16)),0))</f>
        <v>0</v>
      </c>
      <c r="L16" s="28"/>
      <c r="M16" s="28"/>
      <c r="N16" s="37" t="s">
        <v>15</v>
      </c>
      <c r="O16" s="81">
        <f>D16</f>
        <v>0</v>
      </c>
      <c r="P16" s="226">
        <f>Q16/R16</f>
        <v>0</v>
      </c>
      <c r="Q16" s="84">
        <f>'YR 3'!Q16*1.03</f>
        <v>0</v>
      </c>
      <c r="R16" s="233">
        <f>'YR 1'!R16</f>
        <v>9</v>
      </c>
    </row>
    <row r="17" spans="1:18" ht="12" customHeight="1" x14ac:dyDescent="0.15">
      <c r="A17" s="80">
        <v>3</v>
      </c>
      <c r="B17" s="21"/>
      <c r="C17" s="21"/>
      <c r="D17" s="235">
        <f>'YR 1'!D17</f>
        <v>0</v>
      </c>
      <c r="E17" s="82"/>
      <c r="F17" s="82"/>
      <c r="G17" s="82"/>
      <c r="H17" s="58"/>
      <c r="I17" s="58"/>
      <c r="J17" s="58"/>
      <c r="K17" s="83">
        <f t="shared" si="0"/>
        <v>0</v>
      </c>
      <c r="L17" s="28"/>
      <c r="M17" s="28"/>
      <c r="N17" s="37" t="s">
        <v>15</v>
      </c>
      <c r="O17" s="81">
        <f>D17</f>
        <v>0</v>
      </c>
      <c r="P17" s="226">
        <f>Q17/R17</f>
        <v>0</v>
      </c>
      <c r="Q17" s="84">
        <f>'YR 3'!Q17*1.03</f>
        <v>0</v>
      </c>
      <c r="R17" s="233">
        <f>'YR 1'!R17</f>
        <v>9</v>
      </c>
    </row>
    <row r="18" spans="1:18" ht="12" customHeight="1" x14ac:dyDescent="0.15">
      <c r="A18" s="80">
        <v>4</v>
      </c>
      <c r="B18" s="21"/>
      <c r="C18" s="21"/>
      <c r="D18" s="235">
        <f>'YR 1'!D18</f>
        <v>0</v>
      </c>
      <c r="E18" s="82"/>
      <c r="F18" s="82"/>
      <c r="G18" s="87"/>
      <c r="H18" s="58"/>
      <c r="I18" s="58"/>
      <c r="J18" s="58"/>
      <c r="K18" s="83">
        <f t="shared" si="0"/>
        <v>0</v>
      </c>
      <c r="L18" s="28"/>
      <c r="M18" s="28"/>
      <c r="N18" s="37" t="s">
        <v>15</v>
      </c>
      <c r="O18" s="81">
        <f t="shared" ref="O18:O24" si="1">D18</f>
        <v>0</v>
      </c>
      <c r="P18" s="226">
        <f t="shared" ref="P18:P24" si="2">Q18/R18</f>
        <v>0</v>
      </c>
      <c r="Q18" s="84">
        <f>'YR 3'!Q18*1.03</f>
        <v>0</v>
      </c>
      <c r="R18" s="233">
        <f>'YR 1'!R18</f>
        <v>9</v>
      </c>
    </row>
    <row r="19" spans="1:18" ht="12" customHeight="1" x14ac:dyDescent="0.15">
      <c r="A19" s="80">
        <v>5</v>
      </c>
      <c r="B19" s="21"/>
      <c r="C19" s="21"/>
      <c r="D19" s="235">
        <f>'YR 1'!D19</f>
        <v>0</v>
      </c>
      <c r="E19" s="82"/>
      <c r="F19" s="82"/>
      <c r="G19" s="88"/>
      <c r="H19" s="58"/>
      <c r="I19" s="58"/>
      <c r="J19" s="58"/>
      <c r="K19" s="83">
        <f t="shared" si="0"/>
        <v>0</v>
      </c>
      <c r="L19" s="28"/>
      <c r="M19" s="28"/>
      <c r="N19" s="37" t="s">
        <v>15</v>
      </c>
      <c r="O19" s="81">
        <f t="shared" si="1"/>
        <v>0</v>
      </c>
      <c r="P19" s="226">
        <f t="shared" si="2"/>
        <v>0</v>
      </c>
      <c r="Q19" s="84">
        <f>'YR 3'!Q19*1.03</f>
        <v>0</v>
      </c>
      <c r="R19" s="233">
        <f>'YR 1'!R19</f>
        <v>9</v>
      </c>
    </row>
    <row r="20" spans="1:18" ht="12" customHeight="1" x14ac:dyDescent="0.15">
      <c r="A20" s="80">
        <v>6</v>
      </c>
      <c r="B20" s="21"/>
      <c r="C20" s="21"/>
      <c r="D20" s="235">
        <f>'YR 1'!D20</f>
        <v>0</v>
      </c>
      <c r="E20" s="82"/>
      <c r="F20" s="82"/>
      <c r="G20" s="88"/>
      <c r="H20" s="58"/>
      <c r="I20" s="58"/>
      <c r="J20" s="58"/>
      <c r="K20" s="83">
        <f t="shared" si="0"/>
        <v>0</v>
      </c>
      <c r="L20" s="28"/>
      <c r="M20" s="28"/>
      <c r="N20" s="37" t="s">
        <v>15</v>
      </c>
      <c r="O20" s="81">
        <f t="shared" si="1"/>
        <v>0</v>
      </c>
      <c r="P20" s="226">
        <f t="shared" si="2"/>
        <v>0</v>
      </c>
      <c r="Q20" s="84">
        <f>'YR 3'!Q20*1.03</f>
        <v>0</v>
      </c>
      <c r="R20" s="233">
        <f>'YR 1'!R20</f>
        <v>9</v>
      </c>
    </row>
    <row r="21" spans="1:18" ht="12" customHeight="1" x14ac:dyDescent="0.15">
      <c r="A21" s="80">
        <v>7</v>
      </c>
      <c r="B21" s="21"/>
      <c r="C21" s="21"/>
      <c r="D21" s="235">
        <f>'YR 1'!D21</f>
        <v>0</v>
      </c>
      <c r="E21" s="82"/>
      <c r="F21" s="82"/>
      <c r="G21" s="88"/>
      <c r="H21" s="58"/>
      <c r="I21" s="58"/>
      <c r="J21" s="58"/>
      <c r="K21" s="83">
        <f t="shared" si="0"/>
        <v>0</v>
      </c>
      <c r="L21" s="28"/>
      <c r="M21" s="28"/>
      <c r="N21" s="37" t="s">
        <v>15</v>
      </c>
      <c r="O21" s="81">
        <f t="shared" si="1"/>
        <v>0</v>
      </c>
      <c r="P21" s="226">
        <f t="shared" si="2"/>
        <v>0</v>
      </c>
      <c r="Q21" s="84">
        <f>'YR 3'!Q21*1.03</f>
        <v>0</v>
      </c>
      <c r="R21" s="233">
        <f>'YR 1'!R21</f>
        <v>9</v>
      </c>
    </row>
    <row r="22" spans="1:18" ht="12" customHeight="1" x14ac:dyDescent="0.15">
      <c r="A22" s="80">
        <v>8</v>
      </c>
      <c r="B22" s="21"/>
      <c r="C22" s="21"/>
      <c r="D22" s="235">
        <f>'YR 1'!D22</f>
        <v>0</v>
      </c>
      <c r="E22" s="82"/>
      <c r="F22" s="82"/>
      <c r="G22" s="88"/>
      <c r="H22" s="58"/>
      <c r="I22" s="58"/>
      <c r="J22" s="58"/>
      <c r="K22" s="83">
        <f t="shared" si="0"/>
        <v>0</v>
      </c>
      <c r="L22" s="28"/>
      <c r="M22" s="28"/>
      <c r="N22" s="37" t="s">
        <v>15</v>
      </c>
      <c r="O22" s="81">
        <f t="shared" si="1"/>
        <v>0</v>
      </c>
      <c r="P22" s="226">
        <f t="shared" si="2"/>
        <v>0</v>
      </c>
      <c r="Q22" s="84">
        <f>'YR 3'!Q22*1.03</f>
        <v>0</v>
      </c>
      <c r="R22" s="233">
        <f>'YR 1'!R22</f>
        <v>9</v>
      </c>
    </row>
    <row r="23" spans="1:18" ht="12" customHeight="1" x14ac:dyDescent="0.15">
      <c r="A23" s="80">
        <v>9</v>
      </c>
      <c r="B23" s="21"/>
      <c r="C23" s="21"/>
      <c r="D23" s="235">
        <f>'YR 1'!D23</f>
        <v>0</v>
      </c>
      <c r="E23" s="82"/>
      <c r="F23" s="82"/>
      <c r="G23" s="88"/>
      <c r="H23" s="58"/>
      <c r="I23" s="58"/>
      <c r="J23" s="58"/>
      <c r="K23" s="83">
        <f t="shared" si="0"/>
        <v>0</v>
      </c>
      <c r="L23" s="28"/>
      <c r="M23" s="28"/>
      <c r="N23" s="37" t="s">
        <v>15</v>
      </c>
      <c r="O23" s="81">
        <f t="shared" si="1"/>
        <v>0</v>
      </c>
      <c r="P23" s="226">
        <f t="shared" si="2"/>
        <v>0</v>
      </c>
      <c r="Q23" s="84">
        <f>'YR 3'!Q23*1.03</f>
        <v>0</v>
      </c>
      <c r="R23" s="233">
        <f>'YR 1'!R23</f>
        <v>9</v>
      </c>
    </row>
    <row r="24" spans="1:18" ht="12" customHeight="1" x14ac:dyDescent="0.15">
      <c r="A24" s="80">
        <v>10</v>
      </c>
      <c r="B24" s="21"/>
      <c r="C24" s="21"/>
      <c r="D24" s="235">
        <f>'YR 1'!D24</f>
        <v>0</v>
      </c>
      <c r="E24" s="82"/>
      <c r="F24" s="82"/>
      <c r="G24" s="88"/>
      <c r="H24" s="58"/>
      <c r="I24" s="58"/>
      <c r="J24" s="58"/>
      <c r="K24" s="83">
        <f t="shared" si="0"/>
        <v>0</v>
      </c>
      <c r="L24" s="28"/>
      <c r="M24" s="28"/>
      <c r="N24" s="37" t="s">
        <v>15</v>
      </c>
      <c r="O24" s="81">
        <f t="shared" si="1"/>
        <v>0</v>
      </c>
      <c r="P24" s="226">
        <f t="shared" si="2"/>
        <v>0</v>
      </c>
      <c r="Q24" s="84">
        <f>'YR 3'!Q24*1.03</f>
        <v>0</v>
      </c>
      <c r="R24" s="233">
        <f>'YR 1'!R24</f>
        <v>9</v>
      </c>
    </row>
    <row r="25" spans="1:18" ht="12" customHeight="1" x14ac:dyDescent="0.15">
      <c r="A25" s="80"/>
      <c r="B25" s="21"/>
      <c r="C25" s="21"/>
      <c r="D25" s="22" t="s">
        <v>43</v>
      </c>
      <c r="E25" s="82"/>
      <c r="F25" s="82"/>
      <c r="G25" s="88"/>
      <c r="H25" s="58"/>
      <c r="I25" s="217"/>
      <c r="J25" s="217"/>
      <c r="K25" s="83">
        <f>((H25)*P25)</f>
        <v>0</v>
      </c>
      <c r="L25" s="28"/>
      <c r="M25" s="28"/>
      <c r="O25" s="22" t="s">
        <v>31</v>
      </c>
      <c r="P25" s="226">
        <f t="shared" ref="P25:P32" si="3">Q25/12</f>
        <v>0</v>
      </c>
      <c r="Q25" s="84">
        <f>'YR 3'!Q25*1.03</f>
        <v>0</v>
      </c>
      <c r="R25" s="90"/>
    </row>
    <row r="26" spans="1:18" ht="12" customHeight="1" x14ac:dyDescent="0.15">
      <c r="A26" s="80"/>
      <c r="B26" s="21"/>
      <c r="C26" s="21"/>
      <c r="D26" s="22" t="s">
        <v>43</v>
      </c>
      <c r="E26" s="82"/>
      <c r="F26" s="82"/>
      <c r="G26" s="91"/>
      <c r="H26" s="58"/>
      <c r="I26" s="217"/>
      <c r="J26" s="217"/>
      <c r="K26" s="83">
        <f>((H26)*P26)</f>
        <v>0</v>
      </c>
      <c r="L26" s="28"/>
      <c r="M26" s="28"/>
      <c r="O26" s="22" t="s">
        <v>31</v>
      </c>
      <c r="P26" s="226">
        <f t="shared" si="3"/>
        <v>0</v>
      </c>
      <c r="Q26" s="84">
        <f>'YR 3'!Q26*1.03</f>
        <v>0</v>
      </c>
      <c r="R26" s="90"/>
    </row>
    <row r="27" spans="1:18" ht="12" customHeight="1" x14ac:dyDescent="0.15">
      <c r="A27" s="80"/>
      <c r="B27" s="21"/>
      <c r="C27" s="21"/>
      <c r="D27" s="22" t="s">
        <v>43</v>
      </c>
      <c r="E27" s="82"/>
      <c r="F27" s="82"/>
      <c r="G27" s="88"/>
      <c r="H27" s="58"/>
      <c r="I27" s="217"/>
      <c r="J27" s="217"/>
      <c r="K27" s="83">
        <f>((H27)*P27)</f>
        <v>0</v>
      </c>
      <c r="L27" s="28"/>
      <c r="M27" s="28"/>
      <c r="O27" s="22" t="s">
        <v>31</v>
      </c>
      <c r="P27" s="226">
        <f>Q27/12</f>
        <v>0</v>
      </c>
      <c r="Q27" s="84">
        <f>'YR 3'!Q27*1.03</f>
        <v>0</v>
      </c>
      <c r="R27" s="90"/>
    </row>
    <row r="28" spans="1:18" ht="12" customHeight="1" thickBot="1" x14ac:dyDescent="0.2">
      <c r="A28" s="80"/>
      <c r="B28" s="21"/>
      <c r="C28" s="21"/>
      <c r="D28" s="22" t="s">
        <v>43</v>
      </c>
      <c r="E28" s="82"/>
      <c r="F28" s="82"/>
      <c r="G28" s="88"/>
      <c r="H28" s="58"/>
      <c r="I28" s="217"/>
      <c r="J28" s="217"/>
      <c r="K28" s="83">
        <f>((H28)*P28)</f>
        <v>0</v>
      </c>
      <c r="L28" s="28"/>
      <c r="M28" s="28"/>
      <c r="O28" s="22" t="s">
        <v>31</v>
      </c>
      <c r="P28" s="226">
        <f>Q28/12</f>
        <v>0</v>
      </c>
      <c r="Q28" s="84">
        <f>'YR 3'!Q28*1.03</f>
        <v>0</v>
      </c>
      <c r="R28" s="90"/>
    </row>
    <row r="29" spans="1:18" ht="12" customHeight="1" thickBot="1" x14ac:dyDescent="0.2">
      <c r="A29" s="92">
        <v>11</v>
      </c>
      <c r="B29" s="23"/>
      <c r="C29" s="52" t="s">
        <v>56</v>
      </c>
      <c r="D29" s="93"/>
      <c r="E29" s="93"/>
      <c r="F29" s="93"/>
      <c r="G29" s="93"/>
      <c r="H29" s="58"/>
      <c r="I29" s="217"/>
      <c r="J29" s="217"/>
      <c r="K29" s="83">
        <f>P30*H29</f>
        <v>0</v>
      </c>
      <c r="L29" s="28"/>
      <c r="M29" s="28"/>
      <c r="O29" s="230" t="s">
        <v>54</v>
      </c>
      <c r="P29" s="226">
        <f t="shared" si="3"/>
        <v>0</v>
      </c>
      <c r="Q29" s="84">
        <f>'YR 1'!Q29</f>
        <v>0</v>
      </c>
      <c r="R29" s="90"/>
    </row>
    <row r="30" spans="1:18" ht="12" customHeight="1" x14ac:dyDescent="0.15">
      <c r="A30" s="80">
        <v>12</v>
      </c>
      <c r="B30" s="60" t="s">
        <v>57</v>
      </c>
      <c r="C30" s="24"/>
      <c r="D30" s="93" t="s">
        <v>187</v>
      </c>
      <c r="E30" s="93"/>
      <c r="F30" s="93"/>
      <c r="G30" s="93"/>
      <c r="H30" s="94">
        <f>SUM(H15:H29)</f>
        <v>0</v>
      </c>
      <c r="I30" s="94">
        <f>SUM(I15:I29)</f>
        <v>0</v>
      </c>
      <c r="J30" s="94">
        <f>SUM(J15:J29)</f>
        <v>0</v>
      </c>
      <c r="K30" s="83">
        <f>SUM(K15:K29)</f>
        <v>0</v>
      </c>
      <c r="L30" s="33"/>
      <c r="M30" s="33"/>
      <c r="O30" s="230" t="s">
        <v>180</v>
      </c>
      <c r="P30" s="226">
        <f t="shared" si="3"/>
        <v>0</v>
      </c>
      <c r="Q30" s="84">
        <f>'YR 3'!Q30*1.03</f>
        <v>0</v>
      </c>
      <c r="R30" s="90"/>
    </row>
    <row r="31" spans="1:18" ht="12" customHeight="1" thickBot="1" x14ac:dyDescent="0.2">
      <c r="A31" s="92" t="s">
        <v>58</v>
      </c>
      <c r="B31" s="52" t="s">
        <v>59</v>
      </c>
      <c r="C31" s="52"/>
      <c r="D31" s="93"/>
      <c r="E31" s="93"/>
      <c r="F31" s="93"/>
      <c r="G31" s="93"/>
      <c r="H31" s="218"/>
      <c r="I31" s="95"/>
      <c r="J31" s="95"/>
      <c r="K31" s="95"/>
      <c r="L31" s="33"/>
      <c r="M31" s="33"/>
      <c r="O31" s="230" t="s">
        <v>181</v>
      </c>
      <c r="P31" s="226">
        <f t="shared" si="3"/>
        <v>0</v>
      </c>
      <c r="Q31" s="84">
        <f>'YR 3'!Q31*1.03</f>
        <v>0</v>
      </c>
      <c r="R31" s="90"/>
    </row>
    <row r="32" spans="1:18" ht="12" customHeight="1" thickBot="1" x14ac:dyDescent="0.2">
      <c r="A32" s="92" t="s">
        <v>5</v>
      </c>
      <c r="B32" s="25"/>
      <c r="C32" s="52" t="s">
        <v>178</v>
      </c>
      <c r="D32" s="96"/>
      <c r="E32" s="93"/>
      <c r="F32" s="93"/>
      <c r="G32" s="93"/>
      <c r="H32" s="58"/>
      <c r="I32" s="89"/>
      <c r="J32" s="89"/>
      <c r="K32" s="83">
        <f>(P30*H32)*B32</f>
        <v>0</v>
      </c>
      <c r="L32" s="28"/>
      <c r="M32" s="28"/>
      <c r="O32" s="230" t="s">
        <v>183</v>
      </c>
      <c r="P32" s="226">
        <f t="shared" si="3"/>
        <v>0</v>
      </c>
      <c r="Q32" s="84">
        <f>'YR 3'!Q32*1.03</f>
        <v>0</v>
      </c>
      <c r="R32" s="90"/>
    </row>
    <row r="33" spans="1:18" ht="12" customHeight="1" thickBot="1" x14ac:dyDescent="0.2">
      <c r="A33" s="92" t="s">
        <v>62</v>
      </c>
      <c r="B33" s="26"/>
      <c r="C33" s="52" t="s">
        <v>179</v>
      </c>
      <c r="D33" s="64"/>
      <c r="E33" s="93"/>
      <c r="F33" s="55"/>
      <c r="G33" s="55"/>
      <c r="H33" s="58"/>
      <c r="I33" s="89"/>
      <c r="J33" s="89"/>
      <c r="K33" s="83">
        <f>(P31*H33)*B33</f>
        <v>0</v>
      </c>
      <c r="L33" s="28"/>
      <c r="M33" s="28"/>
    </row>
    <row r="34" spans="1:18" ht="12" customHeight="1" thickBot="1" x14ac:dyDescent="0.2">
      <c r="A34" s="92" t="s">
        <v>63</v>
      </c>
      <c r="B34" s="26"/>
      <c r="C34" s="52" t="s">
        <v>64</v>
      </c>
      <c r="D34" s="93"/>
      <c r="E34" s="93"/>
      <c r="F34" s="97">
        <f>Q29/12</f>
        <v>0</v>
      </c>
      <c r="G34" s="27" t="s">
        <v>9</v>
      </c>
      <c r="H34" s="58"/>
      <c r="I34" s="227"/>
      <c r="J34" s="227"/>
      <c r="K34" s="83">
        <f>B34*F34*H34</f>
        <v>0</v>
      </c>
      <c r="L34" s="28"/>
      <c r="M34" s="28"/>
    </row>
    <row r="35" spans="1:18" ht="12" customHeight="1" thickBot="1" x14ac:dyDescent="0.2">
      <c r="A35" s="92" t="s">
        <v>65</v>
      </c>
      <c r="B35" s="26"/>
      <c r="C35" s="52" t="s">
        <v>191</v>
      </c>
      <c r="D35" s="93"/>
      <c r="E35" s="93"/>
      <c r="F35" s="97">
        <f>Q29/12</f>
        <v>0</v>
      </c>
      <c r="G35" s="27" t="s">
        <v>9</v>
      </c>
      <c r="H35" s="227"/>
      <c r="I35" s="227"/>
      <c r="J35" s="58"/>
      <c r="K35" s="83">
        <f>B35*F35*J35</f>
        <v>0</v>
      </c>
      <c r="L35" s="28"/>
      <c r="M35" s="28"/>
    </row>
    <row r="36" spans="1:18" ht="12" customHeight="1" thickBot="1" x14ac:dyDescent="0.2">
      <c r="A36" s="92" t="s">
        <v>67</v>
      </c>
      <c r="B36" s="25"/>
      <c r="C36" s="52" t="s">
        <v>66</v>
      </c>
      <c r="D36" s="93"/>
      <c r="E36" s="93"/>
      <c r="F36" s="96"/>
      <c r="G36" s="93"/>
      <c r="H36" s="58"/>
      <c r="I36" s="98" t="s">
        <v>32</v>
      </c>
      <c r="J36" s="98">
        <v>0</v>
      </c>
      <c r="K36" s="83">
        <f>B36*(Rates!B22*Rates!B23)*H36</f>
        <v>0</v>
      </c>
      <c r="L36" s="28"/>
      <c r="M36" s="28"/>
      <c r="O36" s="28"/>
      <c r="P36" s="29" t="s">
        <v>61</v>
      </c>
      <c r="Q36" s="8"/>
    </row>
    <row r="37" spans="1:18" ht="12" customHeight="1" thickBot="1" x14ac:dyDescent="0.2">
      <c r="A37" s="92" t="s">
        <v>55</v>
      </c>
      <c r="B37" s="25"/>
      <c r="C37" s="52" t="s">
        <v>163</v>
      </c>
      <c r="D37" s="93"/>
      <c r="E37" s="93"/>
      <c r="F37" s="64"/>
      <c r="G37" s="93"/>
      <c r="H37" s="58"/>
      <c r="I37" s="98" t="s">
        <v>32</v>
      </c>
      <c r="J37" s="98"/>
      <c r="K37" s="83">
        <f>B37*(Rates!B22*Rates!B23)*H37</f>
        <v>0</v>
      </c>
      <c r="L37" s="28"/>
      <c r="M37" s="28"/>
      <c r="N37" s="37" t="s">
        <v>14</v>
      </c>
      <c r="O37" s="192">
        <f>D11</f>
        <v>0</v>
      </c>
      <c r="P37" s="83">
        <f>IF(R15&gt;9, (H15*Rates!B13+P15*H15*Rates!B4), ((I15*P15)*Rates!B4)+(I15*Rates!B12)+((J15*P15)*Rates!B4))</f>
        <v>0</v>
      </c>
      <c r="R37" s="99"/>
    </row>
    <row r="38" spans="1:18" ht="12" customHeight="1" thickBot="1" x14ac:dyDescent="0.2">
      <c r="A38" s="92" t="s">
        <v>164</v>
      </c>
      <c r="B38" s="25"/>
      <c r="C38" s="52" t="s">
        <v>182</v>
      </c>
      <c r="D38" s="93"/>
      <c r="E38" s="93"/>
      <c r="F38" s="93"/>
      <c r="G38" s="93"/>
      <c r="H38" s="58"/>
      <c r="I38" s="98" t="s">
        <v>13</v>
      </c>
      <c r="J38" s="98"/>
      <c r="K38" s="83">
        <f>Q32/12*B38*H38</f>
        <v>0</v>
      </c>
      <c r="L38" s="28"/>
      <c r="M38" s="28"/>
      <c r="N38" s="37" t="s">
        <v>15</v>
      </c>
      <c r="O38" s="192">
        <f>D16</f>
        <v>0</v>
      </c>
      <c r="P38" s="83">
        <f>IF(R16&gt;9, (H16*Rates!B13+P16*H16*Rates!B4), ((I16*P16)*Rates!B4)+(I16*Rates!B12)+((J16*P16)*Rates!B4))</f>
        <v>0</v>
      </c>
      <c r="R38" s="99"/>
    </row>
    <row r="39" spans="1:18" ht="12" customHeight="1" x14ac:dyDescent="0.15">
      <c r="A39" s="92"/>
      <c r="B39" s="37" t="s">
        <v>68</v>
      </c>
      <c r="C39" s="52"/>
      <c r="D39" s="93"/>
      <c r="E39" s="93"/>
      <c r="F39" s="93"/>
      <c r="G39" s="93"/>
      <c r="H39" s="101"/>
      <c r="I39" s="100"/>
      <c r="J39" s="52"/>
      <c r="K39" s="83">
        <f>SUM(K30:K38)</f>
        <v>0</v>
      </c>
      <c r="L39" s="33"/>
      <c r="M39" s="33"/>
      <c r="N39" s="37" t="s">
        <v>15</v>
      </c>
      <c r="O39" s="192">
        <f t="shared" ref="O39:O46" si="4">D17</f>
        <v>0</v>
      </c>
      <c r="P39" s="83">
        <f>IF(R17&gt;9, (H17*Rates!B13+P17*H17*Rates!B4), ((I17*P17)*Rates!B4)+(I17*Rates!B12)+((J17*P17)*Rates!B4))</f>
        <v>0</v>
      </c>
      <c r="R39" s="99"/>
    </row>
    <row r="40" spans="1:18" ht="12" customHeight="1" x14ac:dyDescent="0.15">
      <c r="A40" s="92" t="s">
        <v>69</v>
      </c>
      <c r="B40" s="52" t="s">
        <v>70</v>
      </c>
      <c r="C40" s="52"/>
      <c r="D40" s="53"/>
      <c r="E40" s="53"/>
      <c r="F40" s="31"/>
      <c r="G40" s="31"/>
      <c r="H40" s="52"/>
      <c r="I40" s="100"/>
      <c r="J40" s="52"/>
      <c r="K40" s="83">
        <f>P58</f>
        <v>0</v>
      </c>
      <c r="L40" s="28"/>
      <c r="M40" s="28"/>
      <c r="N40" s="37" t="s">
        <v>15</v>
      </c>
      <c r="O40" s="192">
        <f t="shared" si="4"/>
        <v>0</v>
      </c>
      <c r="P40" s="83">
        <f>IF(R18&gt;9, (H18*Rates!B13+P18*H18*Rates!B4), ((I18*P18)*Rates!B4)+(I18*Rates!B12)+((J18*P18)*Rates!B4))</f>
        <v>0</v>
      </c>
      <c r="R40" s="99"/>
    </row>
    <row r="41" spans="1:18" ht="12" customHeight="1" x14ac:dyDescent="0.15">
      <c r="A41" s="102"/>
      <c r="B41" s="103" t="s">
        <v>71</v>
      </c>
      <c r="C41" s="104"/>
      <c r="D41" s="105"/>
      <c r="E41" s="105"/>
      <c r="F41" s="105"/>
      <c r="G41" s="105"/>
      <c r="H41" s="104"/>
      <c r="I41" s="104"/>
      <c r="J41" s="104"/>
      <c r="K41" s="83">
        <f>SUM(K39:K40)</f>
        <v>0</v>
      </c>
      <c r="L41" s="33"/>
      <c r="M41" s="33"/>
      <c r="N41" s="37" t="s">
        <v>15</v>
      </c>
      <c r="O41" s="192">
        <f t="shared" si="4"/>
        <v>0</v>
      </c>
      <c r="P41" s="83">
        <f>IF(R19&gt;9, (H19*Rates!B13+P19*H19*Rates!B4), ((I19*P19)*Rates!B4)+(I19*Rates!B12)+((J19*P19)*Rates!B4))</f>
        <v>0</v>
      </c>
      <c r="R41" s="99"/>
    </row>
    <row r="42" spans="1:18" ht="12" customHeight="1" x14ac:dyDescent="0.15">
      <c r="A42" s="50" t="s">
        <v>72</v>
      </c>
      <c r="B42" s="37" t="s">
        <v>73</v>
      </c>
      <c r="D42" s="60"/>
      <c r="E42" s="60"/>
      <c r="F42" s="60"/>
      <c r="G42" s="60"/>
      <c r="I42" s="106"/>
      <c r="J42" s="37"/>
      <c r="K42" s="95"/>
      <c r="L42" s="33"/>
      <c r="M42" s="33"/>
      <c r="N42" s="37" t="s">
        <v>15</v>
      </c>
      <c r="O42" s="192">
        <f t="shared" si="4"/>
        <v>0</v>
      </c>
      <c r="P42" s="83">
        <f>IF(R20&gt;9, (H20*Rates!B13+P20*H20*Rates!B4), ((I20*P20)*Rates!B4)+(I20*Rates!B12)+((J20*P20)*Rates!B4))</f>
        <v>0</v>
      </c>
      <c r="R42" s="99"/>
    </row>
    <row r="43" spans="1:18" ht="12" customHeight="1" x14ac:dyDescent="0.15">
      <c r="A43" s="32"/>
      <c r="B43" s="15"/>
      <c r="C43" s="15"/>
      <c r="D43" s="17" t="s">
        <v>2</v>
      </c>
      <c r="E43" s="17"/>
      <c r="F43" s="17"/>
      <c r="G43" s="17" t="s">
        <v>3</v>
      </c>
      <c r="H43" s="15"/>
      <c r="I43" s="18"/>
      <c r="J43" s="15"/>
      <c r="K43" s="95"/>
      <c r="L43" s="33"/>
      <c r="M43" s="33"/>
      <c r="N43" s="37" t="s">
        <v>15</v>
      </c>
      <c r="O43" s="192">
        <f t="shared" si="4"/>
        <v>0</v>
      </c>
      <c r="P43" s="83">
        <f>IF(R21&gt;9, (H21*Rates!B13+P21*H21*Rates!B4), ((I21*P21)*Rates!B4)+(I21*Rates!B12)+((J21*P21)*Rates!B4))</f>
        <v>0</v>
      </c>
      <c r="R43" s="99"/>
    </row>
    <row r="44" spans="1:18" ht="12" customHeight="1" x14ac:dyDescent="0.15">
      <c r="A44" s="32"/>
      <c r="B44" s="15"/>
      <c r="C44" s="15"/>
      <c r="D44" s="85"/>
      <c r="E44" s="17"/>
      <c r="F44" s="37"/>
      <c r="G44" s="84"/>
      <c r="H44" s="107"/>
      <c r="I44" s="18"/>
      <c r="J44" s="15"/>
      <c r="K44" s="95"/>
      <c r="L44" s="33"/>
      <c r="M44" s="33"/>
      <c r="N44" s="37" t="s">
        <v>15</v>
      </c>
      <c r="O44" s="192">
        <f t="shared" si="4"/>
        <v>0</v>
      </c>
      <c r="P44" s="83">
        <f>IF(R22&gt;9, (H22*Rates!B13+P22*H22*Rates!B4), ((I22*P22)*Rates!B4)+(I22*Rates!B12)+((J22*P22)*Rates!B4))</f>
        <v>0</v>
      </c>
      <c r="R44" s="99"/>
    </row>
    <row r="45" spans="1:18" ht="12" customHeight="1" x14ac:dyDescent="0.15">
      <c r="A45" s="32"/>
      <c r="B45" s="15"/>
      <c r="C45" s="15"/>
      <c r="D45" s="85"/>
      <c r="E45" s="30"/>
      <c r="F45" s="30"/>
      <c r="G45" s="84"/>
      <c r="H45" s="17"/>
      <c r="I45" s="17"/>
      <c r="J45" s="17"/>
      <c r="K45" s="95"/>
      <c r="L45" s="33"/>
      <c r="M45" s="33"/>
      <c r="N45" s="37" t="s">
        <v>15</v>
      </c>
      <c r="O45" s="192">
        <f t="shared" si="4"/>
        <v>0</v>
      </c>
      <c r="P45" s="83">
        <f>IF(R23&gt;9, (H23*Rates!B13+P23*H23*Rates!B4), ((I23*P23)*Rates!B4)+(I23*Rates!B12)+((J23*P23)*Rates!B4))</f>
        <v>0</v>
      </c>
      <c r="R45" s="99"/>
    </row>
    <row r="46" spans="1:18" ht="12" customHeight="1" x14ac:dyDescent="0.15">
      <c r="A46" s="32"/>
      <c r="B46" s="15"/>
      <c r="C46" s="15"/>
      <c r="D46" s="85"/>
      <c r="E46" s="30"/>
      <c r="F46" s="30"/>
      <c r="G46" s="84"/>
      <c r="H46" s="17"/>
      <c r="I46" s="17"/>
      <c r="J46" s="17"/>
      <c r="K46" s="95"/>
      <c r="L46" s="33"/>
      <c r="M46" s="33"/>
      <c r="N46" s="37" t="s">
        <v>15</v>
      </c>
      <c r="O46" s="192">
        <f t="shared" si="4"/>
        <v>0</v>
      </c>
      <c r="P46" s="83">
        <f>IF(R24&gt;9, (H24*Rates!B13+P24*H24*Rates!B4), ((I24*P24)*Rates!B4)+(I24*Rates!B12)+((J24*P24)*Rates!B4))</f>
        <v>0</v>
      </c>
    </row>
    <row r="47" spans="1:18" ht="12" customHeight="1" x14ac:dyDescent="0.15">
      <c r="A47" s="32"/>
      <c r="B47" s="15"/>
      <c r="C47" s="15"/>
      <c r="D47" s="85"/>
      <c r="E47" s="17"/>
      <c r="F47" s="17"/>
      <c r="G47" s="84"/>
      <c r="H47" s="17"/>
      <c r="I47" s="17"/>
      <c r="J47" s="17"/>
      <c r="K47" s="95"/>
      <c r="L47" s="33"/>
      <c r="M47" s="33"/>
      <c r="O47" s="230" t="str">
        <f>O25</f>
        <v>PostDocs W/Benefit</v>
      </c>
      <c r="P47" s="83">
        <f>(P25*H25)*Rates!B4+(H25*Rates!B13)</f>
        <v>0</v>
      </c>
      <c r="Q47" s="33">
        <f>SUM(Q37:Q46)</f>
        <v>0</v>
      </c>
    </row>
    <row r="48" spans="1:18" ht="12" customHeight="1" x14ac:dyDescent="0.15">
      <c r="A48" s="108"/>
      <c r="B48" s="109" t="s">
        <v>74</v>
      </c>
      <c r="C48" s="75"/>
      <c r="D48" s="110"/>
      <c r="E48" s="110"/>
      <c r="F48" s="110"/>
      <c r="G48" s="34"/>
      <c r="H48" s="110"/>
      <c r="I48" s="110"/>
      <c r="J48" s="110"/>
      <c r="K48" s="97">
        <f>G44+G45+G46+G47</f>
        <v>0</v>
      </c>
      <c r="L48" s="28"/>
      <c r="M48" s="28"/>
      <c r="O48" s="230" t="str">
        <f>O26</f>
        <v>PostDocs W/Benefit</v>
      </c>
      <c r="P48" s="83">
        <f>(P26*H26)*Rates!B4+(H26*Rates!B13)</f>
        <v>0</v>
      </c>
    </row>
    <row r="49" spans="1:16" ht="12" customHeight="1" x14ac:dyDescent="0.15">
      <c r="A49" s="102" t="s">
        <v>75</v>
      </c>
      <c r="B49" s="104" t="s">
        <v>76</v>
      </c>
      <c r="C49" s="104"/>
      <c r="D49" s="96"/>
      <c r="E49" s="96"/>
      <c r="F49" s="96" t="s">
        <v>175</v>
      </c>
      <c r="G49" s="105"/>
      <c r="H49" s="105"/>
      <c r="I49" s="75"/>
      <c r="J49" s="104"/>
      <c r="K49" s="111"/>
      <c r="L49" s="28"/>
      <c r="M49" s="28"/>
      <c r="O49" s="230" t="str">
        <f>O27</f>
        <v>PostDocs W/Benefit</v>
      </c>
      <c r="P49" s="83">
        <f>(P27*H27)*Rates!B4+(H27*Rates!B13)</f>
        <v>0</v>
      </c>
    </row>
    <row r="50" spans="1:16" ht="12" customHeight="1" x14ac:dyDescent="0.15">
      <c r="D50" s="64"/>
      <c r="E50" s="64"/>
      <c r="F50" s="76" t="s">
        <v>77</v>
      </c>
      <c r="G50" s="76"/>
      <c r="H50" s="110"/>
      <c r="I50" s="110"/>
      <c r="J50" s="110"/>
      <c r="K50" s="111"/>
      <c r="L50" s="28"/>
      <c r="M50" s="28"/>
      <c r="O50" s="230" t="str">
        <f>O28</f>
        <v>PostDocs W/Benefit</v>
      </c>
      <c r="P50" s="83">
        <f>(P28*H28)*Rates!B4+(H28*Rates!B13)</f>
        <v>0</v>
      </c>
    </row>
    <row r="51" spans="1:16" ht="12" customHeight="1" x14ac:dyDescent="0.15">
      <c r="A51" s="32"/>
      <c r="B51" s="15"/>
      <c r="C51" s="15"/>
      <c r="D51" s="30"/>
      <c r="E51" s="30"/>
      <c r="F51" s="30"/>
      <c r="G51" s="30"/>
      <c r="H51" s="17"/>
      <c r="I51" s="17"/>
      <c r="J51" s="17"/>
      <c r="K51" s="112"/>
      <c r="L51" s="33"/>
      <c r="M51" s="33"/>
      <c r="O51" s="230" t="s">
        <v>4</v>
      </c>
      <c r="P51" s="83">
        <f>(K34*Rates!B5)</f>
        <v>0</v>
      </c>
    </row>
    <row r="52" spans="1:16" ht="12" customHeight="1" x14ac:dyDescent="0.15">
      <c r="A52" s="108"/>
      <c r="B52" s="109" t="s">
        <v>78</v>
      </c>
      <c r="C52" s="75"/>
      <c r="D52" s="76"/>
      <c r="E52" s="76"/>
      <c r="F52" s="75"/>
      <c r="G52" s="76"/>
      <c r="H52" s="75"/>
      <c r="I52" s="110"/>
      <c r="J52" s="110"/>
      <c r="K52" s="97">
        <f>SUM(K49:K50)</f>
        <v>0</v>
      </c>
      <c r="L52" s="33"/>
      <c r="M52" s="33"/>
      <c r="O52" s="230" t="s">
        <v>192</v>
      </c>
      <c r="P52" s="83">
        <f>(K35*Rates!B7)</f>
        <v>0</v>
      </c>
    </row>
    <row r="53" spans="1:16" ht="12" customHeight="1" x14ac:dyDescent="0.15">
      <c r="A53" s="50" t="s">
        <v>79</v>
      </c>
      <c r="B53" s="37" t="s">
        <v>80</v>
      </c>
      <c r="D53" s="60"/>
      <c r="E53" s="60"/>
      <c r="F53" s="60"/>
      <c r="G53" s="60"/>
      <c r="H53" s="60"/>
      <c r="I53" s="60"/>
      <c r="J53" s="60"/>
      <c r="K53" s="95"/>
      <c r="L53" s="33"/>
      <c r="M53" s="33"/>
      <c r="O53" s="230" t="s">
        <v>128</v>
      </c>
      <c r="P53" s="83">
        <f>(K36*Rates!B8)</f>
        <v>0</v>
      </c>
    </row>
    <row r="54" spans="1:16" ht="12" customHeight="1" x14ac:dyDescent="0.15">
      <c r="B54" s="113">
        <v>1</v>
      </c>
      <c r="C54" s="37" t="s">
        <v>81</v>
      </c>
      <c r="D54" s="60"/>
      <c r="E54" s="60"/>
      <c r="F54" s="114"/>
      <c r="G54" s="60"/>
      <c r="I54" s="106"/>
      <c r="J54" s="37"/>
      <c r="K54" s="111"/>
      <c r="L54" s="28"/>
      <c r="M54" s="28"/>
      <c r="O54" s="230" t="s">
        <v>193</v>
      </c>
      <c r="P54" s="83">
        <f>(K37*Rates!B7)</f>
        <v>0</v>
      </c>
    </row>
    <row r="55" spans="1:16" ht="12" customHeight="1" x14ac:dyDescent="0.15">
      <c r="B55" s="113">
        <v>2</v>
      </c>
      <c r="C55" s="37" t="s">
        <v>82</v>
      </c>
      <c r="D55" s="60"/>
      <c r="E55" s="60"/>
      <c r="F55" s="114"/>
      <c r="G55" s="60"/>
      <c r="I55" s="106"/>
      <c r="J55" s="37"/>
      <c r="K55" s="111"/>
      <c r="L55" s="28"/>
      <c r="M55" s="28"/>
      <c r="O55" s="230" t="s">
        <v>180</v>
      </c>
      <c r="P55" s="83">
        <f>(K32*Rates!B4)+(H32*Rates!B13)*B32</f>
        <v>0</v>
      </c>
    </row>
    <row r="56" spans="1:16" ht="12" customHeight="1" x14ac:dyDescent="0.15">
      <c r="B56" s="113">
        <v>3</v>
      </c>
      <c r="C56" s="37" t="s">
        <v>83</v>
      </c>
      <c r="D56" s="64"/>
      <c r="E56" s="64"/>
      <c r="F56" s="114"/>
      <c r="G56" s="64"/>
      <c r="I56" s="106"/>
      <c r="J56" s="37"/>
      <c r="K56" s="111"/>
      <c r="L56" s="28"/>
      <c r="M56" s="28"/>
      <c r="O56" s="237" t="s">
        <v>181</v>
      </c>
      <c r="P56" s="239">
        <f>(K33*Rates!B4)+(H33*Rates!B13)*B33</f>
        <v>0</v>
      </c>
    </row>
    <row r="57" spans="1:16" ht="12" customHeight="1" thickBot="1" x14ac:dyDescent="0.2">
      <c r="B57" s="113">
        <v>4</v>
      </c>
      <c r="C57" s="37" t="s">
        <v>84</v>
      </c>
      <c r="D57" s="64"/>
      <c r="E57" s="64"/>
      <c r="F57" s="114"/>
      <c r="G57" s="64"/>
      <c r="I57" s="106"/>
      <c r="J57" s="37"/>
      <c r="K57" s="111"/>
      <c r="L57" s="28"/>
      <c r="M57" s="28"/>
      <c r="O57" s="230" t="s">
        <v>183</v>
      </c>
      <c r="P57" s="83">
        <f>(K38*Rates!B4)+(H38*Rates!B13)*B38</f>
        <v>0</v>
      </c>
    </row>
    <row r="58" spans="1:16" ht="12" customHeight="1" thickBot="1" x14ac:dyDescent="0.2">
      <c r="A58" s="102"/>
      <c r="B58" s="104"/>
      <c r="C58" s="104"/>
      <c r="D58" s="223" t="s">
        <v>170</v>
      </c>
      <c r="E58" s="198">
        <v>0</v>
      </c>
      <c r="F58" s="96"/>
      <c r="G58" s="96" t="s">
        <v>85</v>
      </c>
      <c r="H58" s="104"/>
      <c r="I58" s="115"/>
      <c r="J58" s="104"/>
      <c r="K58" s="97">
        <f>SUM(K54:K57)</f>
        <v>0</v>
      </c>
      <c r="L58" s="33"/>
      <c r="M58" s="33"/>
      <c r="O58" s="238" t="s">
        <v>171</v>
      </c>
      <c r="P58" s="225">
        <f>SUM(P37:P57)</f>
        <v>0</v>
      </c>
    </row>
    <row r="59" spans="1:16" ht="12" customHeight="1" x14ac:dyDescent="0.15">
      <c r="A59" s="102" t="s">
        <v>86</v>
      </c>
      <c r="B59" s="104" t="s">
        <v>87</v>
      </c>
      <c r="C59" s="104"/>
      <c r="D59" s="96"/>
      <c r="E59" s="76"/>
      <c r="F59" s="96"/>
      <c r="G59" s="96"/>
      <c r="H59" s="104"/>
      <c r="I59" s="115"/>
      <c r="J59" s="104"/>
      <c r="K59" s="95"/>
      <c r="L59" s="33"/>
      <c r="M59" s="33"/>
    </row>
    <row r="60" spans="1:16" ht="12" customHeight="1" x14ac:dyDescent="0.15">
      <c r="A60" s="102"/>
      <c r="B60" s="116">
        <v>1</v>
      </c>
      <c r="C60" s="104" t="s">
        <v>172</v>
      </c>
      <c r="D60" s="96"/>
      <c r="E60" s="96"/>
      <c r="F60" s="96"/>
      <c r="G60" s="96"/>
      <c r="H60" s="104"/>
      <c r="I60" s="115"/>
      <c r="J60" s="104"/>
      <c r="K60" s="111"/>
      <c r="L60" s="28"/>
      <c r="M60" s="28"/>
    </row>
    <row r="61" spans="1:16" ht="12" customHeight="1" x14ac:dyDescent="0.15">
      <c r="A61" s="102"/>
      <c r="B61" s="116">
        <v>2</v>
      </c>
      <c r="C61" s="104" t="s">
        <v>176</v>
      </c>
      <c r="D61" s="96"/>
      <c r="E61" s="96"/>
      <c r="F61" s="96"/>
      <c r="G61" s="96"/>
      <c r="H61" s="104"/>
      <c r="I61" s="115"/>
      <c r="J61" s="104"/>
      <c r="K61" s="111"/>
      <c r="L61" s="28"/>
      <c r="M61" s="28"/>
    </row>
    <row r="62" spans="1:16" ht="12" customHeight="1" x14ac:dyDescent="0.15">
      <c r="A62" s="102"/>
      <c r="B62" s="116">
        <v>3</v>
      </c>
      <c r="C62" s="104" t="s">
        <v>88</v>
      </c>
      <c r="D62" s="96"/>
      <c r="E62" s="96"/>
      <c r="F62" s="96"/>
      <c r="G62" s="96"/>
      <c r="H62" s="104"/>
      <c r="I62" s="115"/>
      <c r="J62" s="104"/>
      <c r="K62" s="111"/>
      <c r="L62" s="28"/>
      <c r="M62" s="28"/>
    </row>
    <row r="63" spans="1:16" ht="12" customHeight="1" x14ac:dyDescent="0.15">
      <c r="A63" s="102"/>
      <c r="B63" s="116">
        <v>4</v>
      </c>
      <c r="C63" s="104" t="s">
        <v>89</v>
      </c>
      <c r="D63" s="96"/>
      <c r="E63" s="96"/>
      <c r="F63" s="96"/>
      <c r="G63" s="96"/>
      <c r="H63" s="104"/>
      <c r="I63" s="115"/>
      <c r="J63" s="104"/>
      <c r="K63" s="111"/>
      <c r="L63" s="28"/>
      <c r="M63" s="28"/>
    </row>
    <row r="64" spans="1:16" ht="12" customHeight="1" x14ac:dyDescent="0.15">
      <c r="A64" s="102"/>
      <c r="B64" s="116">
        <v>5</v>
      </c>
      <c r="C64" s="104" t="s">
        <v>158</v>
      </c>
      <c r="D64" s="96"/>
      <c r="E64" s="96"/>
      <c r="F64" s="96"/>
      <c r="G64" s="96"/>
      <c r="H64" s="104"/>
      <c r="I64" s="115"/>
      <c r="J64" s="104"/>
      <c r="K64" s="111"/>
      <c r="L64" s="28"/>
      <c r="M64" s="28"/>
    </row>
    <row r="65" spans="1:18" ht="12" customHeight="1" x14ac:dyDescent="0.15">
      <c r="A65" s="102"/>
      <c r="B65" s="116">
        <v>6</v>
      </c>
      <c r="C65" s="104" t="s">
        <v>188</v>
      </c>
      <c r="D65" s="96"/>
      <c r="E65" s="96"/>
      <c r="F65" s="96"/>
      <c r="G65" s="96"/>
      <c r="H65" s="104"/>
      <c r="I65" s="115"/>
      <c r="J65" s="104"/>
      <c r="K65" s="221">
        <f>R69</f>
        <v>0</v>
      </c>
      <c r="L65" s="28"/>
      <c r="M65" s="28"/>
      <c r="O65" s="117" t="s">
        <v>133</v>
      </c>
      <c r="P65" s="222" t="s">
        <v>167</v>
      </c>
      <c r="Q65" s="222" t="s">
        <v>168</v>
      </c>
      <c r="R65" s="222" t="s">
        <v>169</v>
      </c>
    </row>
    <row r="66" spans="1:18" ht="12" customHeight="1" x14ac:dyDescent="0.15">
      <c r="A66" s="102"/>
      <c r="B66" s="116"/>
      <c r="C66" s="104" t="s">
        <v>112</v>
      </c>
      <c r="D66" s="96"/>
      <c r="E66" s="96"/>
      <c r="F66" s="96"/>
      <c r="G66" s="96"/>
      <c r="H66" s="104"/>
      <c r="I66" s="115"/>
      <c r="J66" s="104"/>
      <c r="K66" s="221">
        <f>R70</f>
        <v>0</v>
      </c>
      <c r="L66" s="28"/>
      <c r="M66" s="28"/>
      <c r="O66" s="118" t="s">
        <v>138</v>
      </c>
      <c r="P66" s="220"/>
      <c r="Q66" s="220"/>
      <c r="R66" s="219">
        <f>SUM(P66:Q66)</f>
        <v>0</v>
      </c>
    </row>
    <row r="67" spans="1:18" ht="12" customHeight="1" x14ac:dyDescent="0.15">
      <c r="A67" s="102"/>
      <c r="B67" s="116"/>
      <c r="C67" s="104" t="s">
        <v>113</v>
      </c>
      <c r="D67" s="96"/>
      <c r="E67" s="96"/>
      <c r="F67" s="96"/>
      <c r="G67" s="96"/>
      <c r="H67" s="104"/>
      <c r="I67" s="115"/>
      <c r="J67" s="104"/>
      <c r="K67" s="97">
        <f>K65+K66</f>
        <v>0</v>
      </c>
      <c r="L67" s="28"/>
      <c r="M67" s="28"/>
      <c r="O67" s="118" t="s">
        <v>131</v>
      </c>
      <c r="P67" s="220"/>
      <c r="Q67" s="220"/>
      <c r="R67" s="219">
        <f>SUM(P67:Q67)</f>
        <v>0</v>
      </c>
    </row>
    <row r="68" spans="1:18" ht="12" customHeight="1" x14ac:dyDescent="0.15">
      <c r="A68" s="102"/>
      <c r="B68" s="116">
        <v>7</v>
      </c>
      <c r="C68" s="104" t="s">
        <v>161</v>
      </c>
      <c r="D68" s="96"/>
      <c r="E68" s="96"/>
      <c r="F68" s="96"/>
      <c r="G68" s="96"/>
      <c r="H68" s="104"/>
      <c r="I68" s="115"/>
      <c r="J68" s="104"/>
      <c r="K68" s="111"/>
      <c r="L68" s="28"/>
      <c r="M68" s="28"/>
      <c r="O68" s="118" t="s">
        <v>134</v>
      </c>
      <c r="P68" s="119">
        <f>SUM(P66:P67)</f>
        <v>0</v>
      </c>
      <c r="Q68" s="119">
        <f>SUM(Q66:Q67)</f>
        <v>0</v>
      </c>
      <c r="R68" s="219">
        <f>SUM(R66:R67)</f>
        <v>0</v>
      </c>
    </row>
    <row r="69" spans="1:18" ht="12" customHeight="1" x14ac:dyDescent="0.15">
      <c r="A69" s="102"/>
      <c r="B69" s="116">
        <v>8</v>
      </c>
      <c r="C69" s="104" t="s">
        <v>184</v>
      </c>
      <c r="D69" s="96"/>
      <c r="E69" s="91"/>
      <c r="F69" s="35"/>
      <c r="G69" s="91"/>
      <c r="H69" s="120"/>
      <c r="I69" s="121"/>
      <c r="J69" s="120"/>
      <c r="K69" s="228" cm="1">
        <f t="array" ref="K69">_xlfn.IFS(H34=0,0,H34&lt;=4.5,((Rates!B18+(Rates!G19*0.5))*B34),H34&gt;4.5,(Rates!C18*B34))</f>
        <v>0</v>
      </c>
      <c r="L69" s="28"/>
      <c r="M69" s="28"/>
      <c r="N69" s="122"/>
      <c r="O69" s="118" t="s">
        <v>165</v>
      </c>
      <c r="P69" s="219">
        <f>IF(AND('YR 1'!P69+'YR 2'!P69+'YR 3'!P68&lt;24999,'YR 1'!P69+'YR 2'!P69+'YR 3'!P69+'YR 4'!P68&lt;24999),P68,25000-'YR 1'!P69-'YR 2'!P69+-'YR 3'!P69)</f>
        <v>0</v>
      </c>
      <c r="Q69" s="219">
        <f>IF(AND('YR 1'!Q69+'YR 2'!Q69+'YR 3'!Q68&lt;24999,'YR 1'!Q69+'YR 2'!Q69+'YR 3'!Q69+'YR 4'!Q68&lt;24999),Q68,25000-'YR 1'!Q69-'YR 2'!Q69+-'YR 3'!Q69)</f>
        <v>0</v>
      </c>
      <c r="R69" s="219">
        <f>SUM(P69:Q69)</f>
        <v>0</v>
      </c>
    </row>
    <row r="70" spans="1:18" ht="12" customHeight="1" x14ac:dyDescent="0.15">
      <c r="A70" s="102"/>
      <c r="B70" s="104"/>
      <c r="C70" s="104" t="s">
        <v>90</v>
      </c>
      <c r="D70" s="96"/>
      <c r="E70" s="96"/>
      <c r="F70" s="96"/>
      <c r="G70" s="96"/>
      <c r="H70" s="104"/>
      <c r="I70" s="115"/>
      <c r="J70" s="104"/>
      <c r="K70" s="97">
        <f>SUM(K60+K61+K62+K63+K64+K65+K66+K68+K69)</f>
        <v>0</v>
      </c>
      <c r="L70" s="33"/>
      <c r="M70" s="33"/>
      <c r="O70" s="118" t="s">
        <v>166</v>
      </c>
      <c r="P70" s="219">
        <f>P68-P69</f>
        <v>0</v>
      </c>
      <c r="Q70" s="219">
        <f>Q68-Q69</f>
        <v>0</v>
      </c>
      <c r="R70" s="219">
        <f>SUM(P70:Q70)</f>
        <v>0</v>
      </c>
    </row>
    <row r="71" spans="1:18" ht="12" customHeight="1" x14ac:dyDescent="0.15">
      <c r="A71" s="102" t="s">
        <v>91</v>
      </c>
      <c r="B71" s="103" t="s">
        <v>92</v>
      </c>
      <c r="C71" s="104"/>
      <c r="D71" s="105"/>
      <c r="E71" s="105"/>
      <c r="F71" s="105"/>
      <c r="G71" s="105"/>
      <c r="H71" s="104"/>
      <c r="I71" s="115"/>
      <c r="J71" s="104"/>
      <c r="K71" s="97">
        <f>SUM(K70+K58+K52+K48+K41)</f>
        <v>0</v>
      </c>
      <c r="L71" s="33"/>
      <c r="M71" s="33"/>
      <c r="O71" s="37"/>
    </row>
    <row r="72" spans="1:18" ht="12" customHeight="1" x14ac:dyDescent="0.15">
      <c r="A72" s="50" t="s">
        <v>93</v>
      </c>
      <c r="B72" s="37" t="s">
        <v>94</v>
      </c>
      <c r="D72" s="60"/>
      <c r="E72" s="60"/>
      <c r="F72" s="17"/>
      <c r="G72" s="123"/>
      <c r="H72" s="124"/>
      <c r="I72" s="15"/>
      <c r="J72" s="15"/>
      <c r="K72" s="112"/>
      <c r="L72" s="33"/>
      <c r="M72" s="33"/>
    </row>
    <row r="73" spans="1:18" ht="12" customHeight="1" x14ac:dyDescent="0.15">
      <c r="A73" s="32"/>
      <c r="B73" s="15"/>
      <c r="C73" s="15"/>
      <c r="D73" s="125">
        <f>Rates!B28</f>
        <v>0.49</v>
      </c>
      <c r="E73" s="17"/>
      <c r="F73" s="126" cm="1">
        <f t="array" ref="F73">_xlfn.IFS(D73&lt;0.26,K71,D73&gt;=0.26,K71-K48-K58-K69-K66)</f>
        <v>0</v>
      </c>
      <c r="G73" s="29"/>
      <c r="H73" s="127"/>
      <c r="I73" s="15"/>
      <c r="J73" s="15"/>
      <c r="K73" s="83">
        <f>F73*Rates!B25</f>
        <v>0</v>
      </c>
      <c r="L73" s="28"/>
      <c r="M73" s="8"/>
    </row>
    <row r="74" spans="1:18" ht="12" customHeight="1" x14ac:dyDescent="0.15">
      <c r="B74" s="128" t="s">
        <v>95</v>
      </c>
      <c r="D74" s="60"/>
      <c r="E74" s="60"/>
      <c r="F74" s="64"/>
      <c r="G74" s="129"/>
      <c r="H74" s="33"/>
      <c r="J74" s="37"/>
      <c r="K74" s="83">
        <f>K73</f>
        <v>0</v>
      </c>
      <c r="L74" s="33"/>
      <c r="M74" s="33"/>
    </row>
    <row r="75" spans="1:18" ht="12" customHeight="1" x14ac:dyDescent="0.15">
      <c r="A75" s="102" t="s">
        <v>96</v>
      </c>
      <c r="B75" s="103" t="s">
        <v>97</v>
      </c>
      <c r="C75" s="104"/>
      <c r="D75" s="105"/>
      <c r="E75" s="105"/>
      <c r="F75" s="105"/>
      <c r="G75" s="105"/>
      <c r="H75" s="104"/>
      <c r="I75" s="115"/>
      <c r="J75" s="104"/>
      <c r="K75" s="97">
        <f>K74+K71</f>
        <v>0</v>
      </c>
      <c r="L75" s="28"/>
      <c r="M75" s="28"/>
    </row>
    <row r="76" spans="1:18" ht="12" customHeight="1" x14ac:dyDescent="0.15">
      <c r="A76" s="102" t="s">
        <v>98</v>
      </c>
      <c r="B76" s="104" t="s">
        <v>99</v>
      </c>
      <c r="C76" s="104"/>
      <c r="D76" s="105"/>
      <c r="E76" s="105"/>
      <c r="F76" s="105"/>
      <c r="G76" s="105"/>
      <c r="H76" s="104"/>
      <c r="I76" s="115"/>
      <c r="J76" s="104"/>
      <c r="K76" s="130"/>
      <c r="L76" s="33"/>
      <c r="M76" s="33"/>
    </row>
    <row r="77" spans="1:18" ht="12" customHeight="1" x14ac:dyDescent="0.15">
      <c r="A77" s="102" t="s">
        <v>100</v>
      </c>
      <c r="B77" s="103" t="s">
        <v>101</v>
      </c>
      <c r="C77" s="104"/>
      <c r="D77" s="105"/>
      <c r="E77" s="105"/>
      <c r="F77" s="105"/>
      <c r="G77" s="105"/>
      <c r="H77" s="104"/>
      <c r="I77" s="115"/>
      <c r="J77" s="104"/>
      <c r="K77" s="97">
        <f>K75-K76</f>
        <v>0</v>
      </c>
      <c r="L77" s="33"/>
      <c r="M77" s="33"/>
    </row>
    <row r="78" spans="1:18" ht="12" customHeight="1" x14ac:dyDescent="0.15">
      <c r="A78" s="37"/>
      <c r="K78" s="37"/>
    </row>
    <row r="79" spans="1:18" ht="12" customHeight="1" x14ac:dyDescent="0.15">
      <c r="A79" s="37"/>
      <c r="K79" s="37"/>
    </row>
    <row r="80" spans="1:18" ht="12" customHeight="1" x14ac:dyDescent="0.15">
      <c r="A80" s="37"/>
      <c r="G80" s="131"/>
      <c r="H80" s="131"/>
      <c r="I80" s="131"/>
      <c r="J80" s="132" t="s">
        <v>135</v>
      </c>
      <c r="K80" s="133">
        <f>SUM(K71-P67)</f>
        <v>0</v>
      </c>
    </row>
    <row r="81" spans="1:16" ht="12" customHeight="1" x14ac:dyDescent="0.15">
      <c r="A81" s="37"/>
      <c r="J81" s="114" t="s">
        <v>132</v>
      </c>
      <c r="K81" s="37"/>
    </row>
    <row r="82" spans="1:16" ht="12" customHeight="1" x14ac:dyDescent="0.15">
      <c r="A82" s="37"/>
      <c r="K82" s="37"/>
      <c r="P82" s="38"/>
    </row>
    <row r="83" spans="1:16" ht="12" customHeight="1" x14ac:dyDescent="0.15">
      <c r="A83" s="37"/>
      <c r="K83" s="37"/>
      <c r="P83" s="39"/>
    </row>
    <row r="84" spans="1:16" ht="12" customHeight="1" x14ac:dyDescent="0.15">
      <c r="A84" s="37"/>
      <c r="K84" s="37"/>
    </row>
    <row r="85" spans="1:16" ht="12" customHeight="1" x14ac:dyDescent="0.15">
      <c r="A85" s="37"/>
      <c r="K85" s="37"/>
    </row>
    <row r="86" spans="1:16" ht="12" customHeight="1" x14ac:dyDescent="0.15">
      <c r="A86" s="37"/>
      <c r="K86" s="37"/>
      <c r="P86" s="38"/>
    </row>
    <row r="87" spans="1:16" ht="12" customHeight="1" x14ac:dyDescent="0.15">
      <c r="A87" s="37"/>
      <c r="K87" s="37"/>
    </row>
    <row r="88" spans="1:16" ht="12" customHeight="1" x14ac:dyDescent="0.15">
      <c r="A88" s="37"/>
      <c r="K88" s="37"/>
    </row>
    <row r="89" spans="1:16" ht="12" customHeight="1" x14ac:dyDescent="0.15">
      <c r="A89" s="37"/>
      <c r="K89" s="37"/>
    </row>
    <row r="90" spans="1:16" ht="12" customHeight="1" x14ac:dyDescent="0.15">
      <c r="A90" s="37"/>
      <c r="K90" s="37"/>
    </row>
    <row r="91" spans="1:16" ht="12" customHeight="1" x14ac:dyDescent="0.15">
      <c r="A91" s="37"/>
      <c r="K91" s="37"/>
    </row>
    <row r="92" spans="1:16" ht="12" customHeight="1" x14ac:dyDescent="0.15">
      <c r="A92" s="37"/>
      <c r="K92" s="37"/>
    </row>
    <row r="93" spans="1:16" ht="12" customHeight="1" x14ac:dyDescent="0.15">
      <c r="A93" s="37"/>
      <c r="K93" s="37"/>
    </row>
    <row r="94" spans="1:16" ht="12" customHeight="1" x14ac:dyDescent="0.15">
      <c r="A94" s="37"/>
      <c r="K94" s="37"/>
    </row>
    <row r="95" spans="1:16" ht="12" customHeight="1" x14ac:dyDescent="0.15">
      <c r="A95" s="37"/>
      <c r="K95" s="37"/>
    </row>
    <row r="96" spans="1:16" ht="12" customHeight="1" x14ac:dyDescent="0.15">
      <c r="A96" s="37"/>
      <c r="K96" s="37"/>
    </row>
    <row r="97" spans="1:15" ht="12" customHeight="1" x14ac:dyDescent="0.15">
      <c r="A97" s="37"/>
      <c r="K97" s="37"/>
    </row>
    <row r="98" spans="1:15" ht="12" customHeight="1" x14ac:dyDescent="0.15">
      <c r="A98" s="37"/>
      <c r="K98" s="37"/>
    </row>
    <row r="99" spans="1:15" ht="12" customHeight="1" x14ac:dyDescent="0.15">
      <c r="A99" s="37"/>
      <c r="K99" s="37"/>
      <c r="O99" s="37"/>
    </row>
    <row r="100" spans="1:15" ht="12" customHeight="1" x14ac:dyDescent="0.15">
      <c r="A100" s="37"/>
      <c r="K100" s="37"/>
    </row>
    <row r="101" spans="1:15" ht="12" customHeight="1" x14ac:dyDescent="0.15">
      <c r="A101" s="37"/>
      <c r="K101" s="37"/>
    </row>
    <row r="102" spans="1:15" ht="12" customHeight="1" x14ac:dyDescent="0.15">
      <c r="A102" s="37"/>
      <c r="K102" s="37"/>
    </row>
    <row r="103" spans="1:15" ht="12" customHeight="1" x14ac:dyDescent="0.15">
      <c r="A103" s="37"/>
      <c r="K103" s="37"/>
    </row>
    <row r="104" spans="1:15" ht="12" customHeight="1" x14ac:dyDescent="0.15">
      <c r="A104" s="37"/>
      <c r="K104" s="37"/>
    </row>
    <row r="105" spans="1:15" ht="12" customHeight="1" x14ac:dyDescent="0.15">
      <c r="A105" s="37"/>
      <c r="K105" s="37"/>
    </row>
    <row r="106" spans="1:15" ht="12" customHeight="1" x14ac:dyDescent="0.15">
      <c r="A106" s="37"/>
      <c r="K106" s="37"/>
    </row>
    <row r="107" spans="1:15" ht="12" customHeight="1" x14ac:dyDescent="0.15">
      <c r="A107" s="37"/>
      <c r="K107" s="37"/>
    </row>
    <row r="108" spans="1:15" ht="12" customHeight="1" x14ac:dyDescent="0.15">
      <c r="A108" s="37"/>
      <c r="K108" s="37"/>
    </row>
    <row r="109" spans="1:15" ht="12" customHeight="1" x14ac:dyDescent="0.15">
      <c r="A109" s="37"/>
      <c r="K109" s="37"/>
    </row>
    <row r="110" spans="1:15" ht="12" customHeight="1" x14ac:dyDescent="0.15">
      <c r="A110" s="37"/>
      <c r="K110" s="37"/>
    </row>
    <row r="111" spans="1:15" ht="12" customHeight="1" x14ac:dyDescent="0.15">
      <c r="A111" s="37"/>
      <c r="K111" s="37"/>
    </row>
    <row r="112" spans="1:15" ht="12" customHeight="1" x14ac:dyDescent="0.15">
      <c r="A112" s="37"/>
      <c r="K112" s="37"/>
    </row>
    <row r="113" spans="1:11" ht="12" customHeight="1" x14ac:dyDescent="0.15">
      <c r="A113" s="37"/>
      <c r="K113" s="37"/>
    </row>
    <row r="114" spans="1:11" ht="12" customHeight="1" x14ac:dyDescent="0.15">
      <c r="A114" s="37"/>
      <c r="K114" s="37"/>
    </row>
    <row r="115" spans="1:11" ht="12" customHeight="1" x14ac:dyDescent="0.15">
      <c r="A115" s="37"/>
      <c r="K115" s="37"/>
    </row>
    <row r="116" spans="1:11" ht="12" customHeight="1" x14ac:dyDescent="0.15">
      <c r="A116" s="37"/>
      <c r="K116" s="37"/>
    </row>
    <row r="117" spans="1:11" ht="12" customHeight="1" x14ac:dyDescent="0.15">
      <c r="A117" s="37"/>
      <c r="K117" s="37"/>
    </row>
    <row r="118" spans="1:11" ht="12" customHeight="1" x14ac:dyDescent="0.15">
      <c r="A118" s="37"/>
      <c r="K118" s="37"/>
    </row>
    <row r="119" spans="1:11" ht="12" customHeight="1" x14ac:dyDescent="0.15">
      <c r="A119" s="37"/>
      <c r="K119" s="37"/>
    </row>
    <row r="120" spans="1:11" ht="12" customHeight="1" x14ac:dyDescent="0.15">
      <c r="A120" s="37"/>
      <c r="K120" s="37"/>
    </row>
    <row r="121" spans="1:11" ht="12" customHeight="1" x14ac:dyDescent="0.15">
      <c r="A121" s="37"/>
      <c r="K121" s="37"/>
    </row>
    <row r="122" spans="1:11" ht="12" customHeight="1" x14ac:dyDescent="0.15">
      <c r="A122" s="37"/>
      <c r="K122" s="37"/>
    </row>
    <row r="123" spans="1:11" ht="12" customHeight="1" x14ac:dyDescent="0.15">
      <c r="A123" s="37"/>
      <c r="K123" s="37"/>
    </row>
    <row r="124" spans="1:11" ht="12" customHeight="1" x14ac:dyDescent="0.15">
      <c r="A124" s="37"/>
      <c r="K124" s="37"/>
    </row>
    <row r="125" spans="1:11" ht="12" customHeight="1" x14ac:dyDescent="0.15">
      <c r="A125" s="37"/>
      <c r="K125" s="37"/>
    </row>
    <row r="126" spans="1:11" ht="12" customHeight="1" x14ac:dyDescent="0.15">
      <c r="A126" s="37"/>
      <c r="K126" s="37"/>
    </row>
    <row r="127" spans="1:11" ht="12" customHeight="1" x14ac:dyDescent="0.15">
      <c r="A127" s="37"/>
      <c r="K127" s="37"/>
    </row>
    <row r="128" spans="1:11" ht="12" customHeight="1" x14ac:dyDescent="0.15">
      <c r="A128" s="37"/>
      <c r="K128" s="37"/>
    </row>
    <row r="129" spans="1:11" ht="12" customHeight="1" x14ac:dyDescent="0.15">
      <c r="A129" s="37"/>
      <c r="K129" s="37"/>
    </row>
    <row r="130" spans="1:11" ht="12" customHeight="1" x14ac:dyDescent="0.15">
      <c r="A130" s="37"/>
      <c r="K130" s="37"/>
    </row>
    <row r="131" spans="1:11" ht="12" customHeight="1" x14ac:dyDescent="0.15">
      <c r="A131" s="37"/>
      <c r="K131" s="37"/>
    </row>
    <row r="132" spans="1:11" ht="12" customHeight="1" x14ac:dyDescent="0.15">
      <c r="A132" s="37"/>
      <c r="K132" s="37"/>
    </row>
    <row r="133" spans="1:11" ht="12" customHeight="1" x14ac:dyDescent="0.15">
      <c r="A133" s="37"/>
      <c r="K133" s="37"/>
    </row>
    <row r="134" spans="1:11" ht="12" customHeight="1" x14ac:dyDescent="0.15">
      <c r="A134" s="37"/>
      <c r="K134" s="37"/>
    </row>
    <row r="135" spans="1:11" ht="12" customHeight="1" x14ac:dyDescent="0.15">
      <c r="A135" s="37"/>
      <c r="K135" s="37"/>
    </row>
    <row r="136" spans="1:11" ht="12" customHeight="1" x14ac:dyDescent="0.15">
      <c r="A136" s="37"/>
      <c r="K136" s="37"/>
    </row>
    <row r="137" spans="1:11" ht="12" customHeight="1" x14ac:dyDescent="0.15">
      <c r="A137" s="37"/>
      <c r="K137" s="37"/>
    </row>
    <row r="138" spans="1:11" ht="12" customHeight="1" x14ac:dyDescent="0.15">
      <c r="A138" s="37"/>
      <c r="K138" s="37"/>
    </row>
    <row r="139" spans="1:11" ht="12" customHeight="1" x14ac:dyDescent="0.15">
      <c r="A139" s="37"/>
      <c r="K139" s="37"/>
    </row>
    <row r="140" spans="1:11" ht="12" customHeight="1" x14ac:dyDescent="0.15">
      <c r="A140" s="37"/>
      <c r="K140" s="37"/>
    </row>
    <row r="141" spans="1:11" ht="12" customHeight="1" x14ac:dyDescent="0.15">
      <c r="A141" s="37"/>
      <c r="K141" s="37"/>
    </row>
    <row r="142" spans="1:11" ht="12" customHeight="1" x14ac:dyDescent="0.15">
      <c r="A142" s="37"/>
      <c r="K142" s="37"/>
    </row>
    <row r="143" spans="1:11" ht="12" customHeight="1" x14ac:dyDescent="0.15">
      <c r="A143" s="37"/>
      <c r="K143" s="37"/>
    </row>
    <row r="144" spans="1:11" ht="12" customHeight="1" x14ac:dyDescent="0.15">
      <c r="A144" s="37"/>
      <c r="K144" s="37"/>
    </row>
    <row r="145" spans="1:11" ht="12" customHeight="1" x14ac:dyDescent="0.15">
      <c r="A145" s="37"/>
      <c r="K145" s="37"/>
    </row>
    <row r="146" spans="1:11" ht="12" customHeight="1" x14ac:dyDescent="0.15">
      <c r="A146" s="37"/>
      <c r="K146" s="37"/>
    </row>
    <row r="147" spans="1:11" ht="12" customHeight="1" x14ac:dyDescent="0.15">
      <c r="A147" s="37"/>
      <c r="K147" s="37"/>
    </row>
    <row r="148" spans="1:11" ht="12" customHeight="1" x14ac:dyDescent="0.15">
      <c r="A148" s="37"/>
      <c r="K148" s="37"/>
    </row>
    <row r="149" spans="1:11" ht="12" customHeight="1" x14ac:dyDescent="0.15">
      <c r="A149" s="37"/>
      <c r="K149" s="37"/>
    </row>
    <row r="150" spans="1:11" ht="12" customHeight="1" x14ac:dyDescent="0.15">
      <c r="A150" s="37"/>
      <c r="K150" s="37"/>
    </row>
    <row r="151" spans="1:11" ht="12" customHeight="1" x14ac:dyDescent="0.15">
      <c r="A151" s="37"/>
      <c r="K151" s="37"/>
    </row>
    <row r="152" spans="1:11" ht="12" customHeight="1" x14ac:dyDescent="0.15">
      <c r="A152" s="37"/>
      <c r="K152" s="37"/>
    </row>
    <row r="153" spans="1:11" ht="12" customHeight="1" x14ac:dyDescent="0.15">
      <c r="A153" s="37"/>
      <c r="K153" s="37"/>
    </row>
    <row r="154" spans="1:11" ht="12" customHeight="1" x14ac:dyDescent="0.15">
      <c r="A154" s="37"/>
      <c r="K154" s="37"/>
    </row>
    <row r="155" spans="1:11" ht="12" customHeight="1" x14ac:dyDescent="0.15">
      <c r="A155" s="37"/>
      <c r="K155" s="37"/>
    </row>
    <row r="156" spans="1:11" ht="12" customHeight="1" x14ac:dyDescent="0.15">
      <c r="A156" s="37"/>
      <c r="K156" s="37"/>
    </row>
    <row r="157" spans="1:11" ht="12" customHeight="1" x14ac:dyDescent="0.15">
      <c r="A157" s="37"/>
      <c r="K157" s="37"/>
    </row>
    <row r="158" spans="1:11" ht="12" customHeight="1" x14ac:dyDescent="0.15">
      <c r="A158" s="37"/>
      <c r="K158" s="37"/>
    </row>
    <row r="159" spans="1:11" ht="12" customHeight="1" x14ac:dyDescent="0.15">
      <c r="A159" s="37"/>
      <c r="K159" s="37"/>
    </row>
    <row r="160" spans="1:11" ht="12" customHeight="1" x14ac:dyDescent="0.15">
      <c r="A160" s="37"/>
      <c r="K160" s="37"/>
    </row>
    <row r="161" spans="1:11" ht="12" customHeight="1" x14ac:dyDescent="0.15">
      <c r="A161" s="37"/>
      <c r="K161" s="37"/>
    </row>
    <row r="162" spans="1:11" ht="12" customHeight="1" x14ac:dyDescent="0.15">
      <c r="A162" s="37"/>
      <c r="K162" s="37"/>
    </row>
    <row r="163" spans="1:11" ht="12" customHeight="1" x14ac:dyDescent="0.15">
      <c r="A163" s="37"/>
      <c r="K163" s="37"/>
    </row>
    <row r="164" spans="1:11" ht="12" customHeight="1" x14ac:dyDescent="0.15">
      <c r="A164" s="37"/>
      <c r="K164" s="37"/>
    </row>
    <row r="165" spans="1:11" ht="12" customHeight="1" x14ac:dyDescent="0.15">
      <c r="A165" s="37"/>
      <c r="K165" s="37"/>
    </row>
    <row r="166" spans="1:11" ht="12" customHeight="1" x14ac:dyDescent="0.15">
      <c r="A166" s="37"/>
      <c r="K166" s="37"/>
    </row>
    <row r="167" spans="1:11" ht="12" customHeight="1" x14ac:dyDescent="0.15">
      <c r="A167" s="37"/>
      <c r="K167" s="37"/>
    </row>
    <row r="168" spans="1:11" ht="12" customHeight="1" x14ac:dyDescent="0.15">
      <c r="A168" s="37"/>
      <c r="K168" s="37"/>
    </row>
    <row r="169" spans="1:11" ht="12" customHeight="1" x14ac:dyDescent="0.15">
      <c r="A169" s="37"/>
      <c r="K169" s="37"/>
    </row>
    <row r="170" spans="1:11" ht="12" customHeight="1" x14ac:dyDescent="0.15">
      <c r="A170" s="37"/>
      <c r="K170" s="37"/>
    </row>
    <row r="171" spans="1:11" ht="12" customHeight="1" x14ac:dyDescent="0.15">
      <c r="A171" s="37"/>
      <c r="K171" s="37"/>
    </row>
    <row r="172" spans="1:11" ht="12" customHeight="1" x14ac:dyDescent="0.15">
      <c r="A172" s="37"/>
      <c r="K172" s="37"/>
    </row>
    <row r="173" spans="1:11" ht="12" customHeight="1" x14ac:dyDescent="0.15">
      <c r="A173" s="37"/>
      <c r="K173" s="37"/>
    </row>
    <row r="174" spans="1:11" ht="12" customHeight="1" x14ac:dyDescent="0.15">
      <c r="A174" s="37"/>
      <c r="K174" s="37"/>
    </row>
    <row r="175" spans="1:11" ht="12" customHeight="1" x14ac:dyDescent="0.15">
      <c r="A175" s="37"/>
      <c r="K175" s="37"/>
    </row>
    <row r="176" spans="1:11" ht="12" customHeight="1" x14ac:dyDescent="0.15">
      <c r="A176" s="37"/>
      <c r="K176" s="37"/>
    </row>
    <row r="177" spans="1:11" ht="12" customHeight="1" x14ac:dyDescent="0.15">
      <c r="A177" s="37"/>
      <c r="K177" s="37"/>
    </row>
    <row r="178" spans="1:11" ht="12" customHeight="1" x14ac:dyDescent="0.15">
      <c r="A178" s="37"/>
      <c r="K178" s="37"/>
    </row>
    <row r="179" spans="1:11" ht="12" customHeight="1" x14ac:dyDescent="0.15">
      <c r="A179" s="37"/>
      <c r="K179" s="37"/>
    </row>
    <row r="180" spans="1:11" ht="12" customHeight="1" x14ac:dyDescent="0.15">
      <c r="A180" s="37"/>
      <c r="K180" s="37"/>
    </row>
    <row r="181" spans="1:11" ht="12" customHeight="1" x14ac:dyDescent="0.15">
      <c r="A181" s="37"/>
      <c r="K181" s="37"/>
    </row>
    <row r="182" spans="1:11" ht="12" customHeight="1" x14ac:dyDescent="0.15">
      <c r="A182" s="37"/>
      <c r="K182" s="37"/>
    </row>
    <row r="183" spans="1:11" ht="12" customHeight="1" x14ac:dyDescent="0.15">
      <c r="A183" s="37"/>
      <c r="K183" s="37"/>
    </row>
    <row r="184" spans="1:11" ht="12" customHeight="1" x14ac:dyDescent="0.15">
      <c r="A184" s="37"/>
      <c r="K184" s="37"/>
    </row>
    <row r="185" spans="1:11" ht="12" customHeight="1" x14ac:dyDescent="0.15">
      <c r="A185" s="37"/>
      <c r="K185" s="37"/>
    </row>
    <row r="186" spans="1:11" ht="12" customHeight="1" x14ac:dyDescent="0.15">
      <c r="A186" s="37"/>
      <c r="K186" s="37"/>
    </row>
    <row r="187" spans="1:11" ht="12" customHeight="1" x14ac:dyDescent="0.15">
      <c r="A187" s="37"/>
      <c r="K187" s="37"/>
    </row>
    <row r="188" spans="1:11" ht="12" customHeight="1" x14ac:dyDescent="0.15">
      <c r="A188" s="37"/>
      <c r="K188" s="37"/>
    </row>
    <row r="189" spans="1:11" ht="12" customHeight="1" x14ac:dyDescent="0.15">
      <c r="A189" s="37"/>
      <c r="K189" s="37"/>
    </row>
    <row r="190" spans="1:11" ht="12" customHeight="1" x14ac:dyDescent="0.15">
      <c r="A190" s="37"/>
      <c r="K190" s="37"/>
    </row>
    <row r="191" spans="1:11" ht="12" customHeight="1" x14ac:dyDescent="0.15">
      <c r="A191" s="37"/>
      <c r="K191" s="37"/>
    </row>
    <row r="192" spans="1:11" ht="12" customHeight="1" x14ac:dyDescent="0.15">
      <c r="A192" s="37"/>
      <c r="K192" s="37"/>
    </row>
    <row r="193" spans="1:11" ht="12" customHeight="1" x14ac:dyDescent="0.15">
      <c r="A193" s="37"/>
      <c r="K193" s="37"/>
    </row>
    <row r="194" spans="1:11" ht="12" customHeight="1" x14ac:dyDescent="0.15">
      <c r="A194" s="37"/>
      <c r="K194" s="37"/>
    </row>
    <row r="195" spans="1:11" ht="12" customHeight="1" x14ac:dyDescent="0.15">
      <c r="A195" s="37"/>
      <c r="K195" s="37"/>
    </row>
    <row r="196" spans="1:11" ht="12" customHeight="1" x14ac:dyDescent="0.15">
      <c r="A196" s="37"/>
      <c r="K196" s="37"/>
    </row>
    <row r="197" spans="1:11" ht="12" customHeight="1" x14ac:dyDescent="0.15">
      <c r="A197" s="37"/>
      <c r="K197" s="37"/>
    </row>
    <row r="198" spans="1:11" ht="12" customHeight="1" x14ac:dyDescent="0.15">
      <c r="A198" s="37"/>
      <c r="K198" s="37"/>
    </row>
    <row r="199" spans="1:11" ht="12" customHeight="1" x14ac:dyDescent="0.15">
      <c r="A199" s="37"/>
      <c r="K199" s="37"/>
    </row>
    <row r="200" spans="1:11" ht="12" customHeight="1" x14ac:dyDescent="0.15">
      <c r="A200" s="37"/>
      <c r="K200" s="37"/>
    </row>
    <row r="201" spans="1:11" ht="12" customHeight="1" x14ac:dyDescent="0.15">
      <c r="A201" s="37"/>
      <c r="K201" s="37"/>
    </row>
    <row r="202" spans="1:11" ht="12" customHeight="1" x14ac:dyDescent="0.15">
      <c r="A202" s="37"/>
      <c r="K202" s="37"/>
    </row>
    <row r="203" spans="1:11" ht="12" customHeight="1" x14ac:dyDescent="0.15">
      <c r="A203" s="37"/>
      <c r="K203" s="37"/>
    </row>
    <row r="204" spans="1:11" ht="12" customHeight="1" x14ac:dyDescent="0.15">
      <c r="A204" s="37"/>
      <c r="K204" s="37"/>
    </row>
    <row r="205" spans="1:11" ht="12" customHeight="1" x14ac:dyDescent="0.15">
      <c r="A205" s="37"/>
      <c r="K205" s="37"/>
    </row>
    <row r="206" spans="1:11" ht="12" customHeight="1" x14ac:dyDescent="0.15">
      <c r="A206" s="37"/>
      <c r="K206" s="37"/>
    </row>
    <row r="207" spans="1:11" ht="12" customHeight="1" x14ac:dyDescent="0.15">
      <c r="A207" s="37"/>
      <c r="K207" s="37"/>
    </row>
    <row r="208" spans="1:11" ht="12" customHeight="1" x14ac:dyDescent="0.15">
      <c r="A208" s="37"/>
      <c r="K208" s="37"/>
    </row>
    <row r="209" spans="1:11" ht="12" customHeight="1" x14ac:dyDescent="0.15">
      <c r="A209" s="37"/>
      <c r="K209" s="37"/>
    </row>
    <row r="210" spans="1:11" ht="12" customHeight="1" x14ac:dyDescent="0.15">
      <c r="A210" s="37"/>
      <c r="K210" s="37"/>
    </row>
    <row r="211" spans="1:11" ht="12" customHeight="1" x14ac:dyDescent="0.15">
      <c r="A211" s="37"/>
      <c r="K211" s="37"/>
    </row>
    <row r="212" spans="1:11" ht="12" customHeight="1" x14ac:dyDescent="0.15">
      <c r="A212" s="37"/>
      <c r="K212" s="37"/>
    </row>
    <row r="213" spans="1:11" ht="12" customHeight="1" x14ac:dyDescent="0.15">
      <c r="A213" s="37"/>
      <c r="K213" s="37"/>
    </row>
    <row r="214" spans="1:11" ht="12" customHeight="1" x14ac:dyDescent="0.15">
      <c r="A214" s="37"/>
      <c r="K214" s="37"/>
    </row>
    <row r="215" spans="1:11" ht="12" customHeight="1" x14ac:dyDescent="0.15">
      <c r="A215" s="37"/>
      <c r="K215" s="37"/>
    </row>
    <row r="216" spans="1:11" ht="12" customHeight="1" x14ac:dyDescent="0.15">
      <c r="A216" s="37"/>
      <c r="K216" s="37"/>
    </row>
    <row r="217" spans="1:11" ht="12" customHeight="1" x14ac:dyDescent="0.15">
      <c r="A217" s="37"/>
      <c r="K217" s="37"/>
    </row>
    <row r="218" spans="1:11" ht="12" customHeight="1" x14ac:dyDescent="0.15">
      <c r="A218" s="37"/>
      <c r="K218" s="37"/>
    </row>
    <row r="219" spans="1:11" ht="12" customHeight="1" x14ac:dyDescent="0.15">
      <c r="A219" s="37"/>
      <c r="K219" s="37"/>
    </row>
    <row r="220" spans="1:11" ht="12" customHeight="1" x14ac:dyDescent="0.15">
      <c r="A220" s="37"/>
      <c r="K220" s="37"/>
    </row>
    <row r="221" spans="1:11" ht="12" customHeight="1" x14ac:dyDescent="0.15">
      <c r="A221" s="37"/>
      <c r="K221" s="37"/>
    </row>
    <row r="222" spans="1:11" ht="12" customHeight="1" x14ac:dyDescent="0.15">
      <c r="A222" s="37"/>
      <c r="K222" s="37"/>
    </row>
    <row r="223" spans="1:11" ht="12" customHeight="1" x14ac:dyDescent="0.15">
      <c r="A223" s="37"/>
      <c r="K223" s="37"/>
    </row>
    <row r="224" spans="1:11" ht="12" customHeight="1" x14ac:dyDescent="0.15">
      <c r="A224" s="37"/>
      <c r="K224" s="37"/>
    </row>
    <row r="225" spans="1:11" ht="12" customHeight="1" x14ac:dyDescent="0.15">
      <c r="A225" s="37"/>
      <c r="K225" s="37"/>
    </row>
    <row r="226" spans="1:11" ht="12" customHeight="1" x14ac:dyDescent="0.15">
      <c r="A226" s="37"/>
      <c r="K226" s="37"/>
    </row>
    <row r="227" spans="1:11" ht="12" customHeight="1" x14ac:dyDescent="0.15">
      <c r="A227" s="37"/>
      <c r="K227" s="37"/>
    </row>
    <row r="228" spans="1:11" ht="12" customHeight="1" x14ac:dyDescent="0.15">
      <c r="A228" s="37"/>
      <c r="K228" s="37"/>
    </row>
    <row r="229" spans="1:11" ht="12" customHeight="1" x14ac:dyDescent="0.15">
      <c r="A229" s="37"/>
      <c r="K229" s="37"/>
    </row>
    <row r="230" spans="1:11" ht="12" customHeight="1" x14ac:dyDescent="0.15">
      <c r="A230" s="37"/>
      <c r="K230" s="37"/>
    </row>
    <row r="231" spans="1:11" ht="12" customHeight="1" x14ac:dyDescent="0.15">
      <c r="A231" s="37"/>
      <c r="K231" s="37"/>
    </row>
    <row r="232" spans="1:11" ht="12" customHeight="1" x14ac:dyDescent="0.15">
      <c r="A232" s="37"/>
      <c r="K232" s="37"/>
    </row>
    <row r="233" spans="1:11" ht="12" customHeight="1" x14ac:dyDescent="0.15">
      <c r="A233" s="37"/>
      <c r="K233" s="37"/>
    </row>
    <row r="234" spans="1:11" ht="12" customHeight="1" x14ac:dyDescent="0.15">
      <c r="A234" s="37"/>
      <c r="K234" s="37"/>
    </row>
    <row r="235" spans="1:11" ht="12" customHeight="1" x14ac:dyDescent="0.15">
      <c r="A235" s="37"/>
      <c r="K235" s="37"/>
    </row>
    <row r="236" spans="1:11" ht="12" customHeight="1" x14ac:dyDescent="0.15">
      <c r="A236" s="37"/>
      <c r="K236" s="37"/>
    </row>
    <row r="237" spans="1:11" ht="12" customHeight="1" x14ac:dyDescent="0.15">
      <c r="A237" s="37"/>
      <c r="K237" s="37"/>
    </row>
    <row r="238" spans="1:11" ht="12" customHeight="1" x14ac:dyDescent="0.15">
      <c r="A238" s="37"/>
      <c r="K238" s="37"/>
    </row>
    <row r="239" spans="1:11" ht="12" customHeight="1" x14ac:dyDescent="0.15">
      <c r="A239" s="37"/>
      <c r="K239" s="37"/>
    </row>
    <row r="240" spans="1:11" ht="12" customHeight="1" x14ac:dyDescent="0.15">
      <c r="A240" s="37"/>
      <c r="K240" s="37"/>
    </row>
    <row r="241" spans="1:11" ht="12" customHeight="1" x14ac:dyDescent="0.15">
      <c r="A241" s="37"/>
      <c r="K241" s="37"/>
    </row>
    <row r="242" spans="1:11" ht="12" customHeight="1" x14ac:dyDescent="0.15">
      <c r="A242" s="37"/>
      <c r="K242" s="37"/>
    </row>
    <row r="243" spans="1:11" ht="12" customHeight="1" x14ac:dyDescent="0.15">
      <c r="A243" s="37"/>
      <c r="K243" s="37"/>
    </row>
    <row r="244" spans="1:11" ht="12" customHeight="1" x14ac:dyDescent="0.15">
      <c r="A244" s="37"/>
      <c r="K244" s="37"/>
    </row>
    <row r="245" spans="1:11" ht="12" customHeight="1" x14ac:dyDescent="0.15">
      <c r="A245" s="37"/>
      <c r="K245" s="37"/>
    </row>
    <row r="246" spans="1:11" ht="12" customHeight="1" x14ac:dyDescent="0.15">
      <c r="A246" s="37"/>
      <c r="K246" s="37"/>
    </row>
    <row r="247" spans="1:11" ht="12" customHeight="1" x14ac:dyDescent="0.15">
      <c r="A247" s="37"/>
      <c r="K247" s="37"/>
    </row>
    <row r="248" spans="1:11" ht="12" customHeight="1" x14ac:dyDescent="0.15">
      <c r="A248" s="37"/>
      <c r="K248" s="37"/>
    </row>
    <row r="249" spans="1:11" ht="12" customHeight="1" x14ac:dyDescent="0.15">
      <c r="A249" s="37"/>
      <c r="K249" s="37"/>
    </row>
    <row r="250" spans="1:11" ht="12" customHeight="1" x14ac:dyDescent="0.15">
      <c r="A250" s="37"/>
      <c r="K250" s="37"/>
    </row>
    <row r="251" spans="1:11" ht="12" customHeight="1" x14ac:dyDescent="0.15">
      <c r="A251" s="37"/>
      <c r="K251" s="37"/>
    </row>
    <row r="252" spans="1:11" ht="12" customHeight="1" x14ac:dyDescent="0.15">
      <c r="A252" s="37"/>
      <c r="K252" s="37"/>
    </row>
    <row r="253" spans="1:11" ht="12" customHeight="1" x14ac:dyDescent="0.15">
      <c r="A253" s="37"/>
      <c r="K253" s="37"/>
    </row>
    <row r="254" spans="1:11" ht="12" customHeight="1" x14ac:dyDescent="0.15">
      <c r="A254" s="37"/>
      <c r="K254" s="37"/>
    </row>
    <row r="255" spans="1:11" ht="12" customHeight="1" x14ac:dyDescent="0.15">
      <c r="A255" s="37"/>
      <c r="K255" s="37"/>
    </row>
    <row r="256" spans="1:11" ht="12" customHeight="1" x14ac:dyDescent="0.15">
      <c r="A256" s="37"/>
      <c r="K256" s="37"/>
    </row>
    <row r="257" spans="1:11" ht="12" customHeight="1" x14ac:dyDescent="0.15">
      <c r="A257" s="37"/>
      <c r="K257" s="37"/>
    </row>
    <row r="258" spans="1:11" ht="12" customHeight="1" x14ac:dyDescent="0.15">
      <c r="A258" s="37"/>
      <c r="K258" s="37"/>
    </row>
    <row r="259" spans="1:11" ht="12" customHeight="1" x14ac:dyDescent="0.15">
      <c r="A259" s="37"/>
      <c r="K259" s="37"/>
    </row>
    <row r="260" spans="1:11" ht="12" customHeight="1" x14ac:dyDescent="0.15">
      <c r="A260" s="37"/>
      <c r="K260" s="37"/>
    </row>
    <row r="261" spans="1:11" ht="12" customHeight="1" x14ac:dyDescent="0.15">
      <c r="A261" s="37"/>
      <c r="K261" s="37"/>
    </row>
    <row r="262" spans="1:11" ht="12" customHeight="1" x14ac:dyDescent="0.15">
      <c r="A262" s="37"/>
      <c r="K262" s="37"/>
    </row>
    <row r="263" spans="1:11" ht="12" customHeight="1" x14ac:dyDescent="0.15">
      <c r="A263" s="37"/>
      <c r="K263" s="37"/>
    </row>
    <row r="264" spans="1:11" ht="12" customHeight="1" x14ac:dyDescent="0.15">
      <c r="A264" s="37"/>
      <c r="K264" s="37"/>
    </row>
    <row r="265" spans="1:11" ht="12" customHeight="1" x14ac:dyDescent="0.15">
      <c r="A265" s="37"/>
      <c r="K265" s="37"/>
    </row>
    <row r="266" spans="1:11" ht="12" customHeight="1" x14ac:dyDescent="0.15">
      <c r="A266" s="37"/>
      <c r="K266" s="37"/>
    </row>
    <row r="267" spans="1:11" ht="12" customHeight="1" x14ac:dyDescent="0.15">
      <c r="A267" s="37"/>
      <c r="K267" s="37"/>
    </row>
    <row r="268" spans="1:11" ht="12" customHeight="1" x14ac:dyDescent="0.15">
      <c r="A268" s="37"/>
      <c r="K268" s="37"/>
    </row>
    <row r="269" spans="1:11" ht="12" customHeight="1" x14ac:dyDescent="0.15">
      <c r="A269" s="37"/>
      <c r="K269" s="37"/>
    </row>
    <row r="270" spans="1:11" ht="12" customHeight="1" x14ac:dyDescent="0.15">
      <c r="A270" s="37"/>
      <c r="K270" s="37"/>
    </row>
    <row r="271" spans="1:11" ht="12" customHeight="1" x14ac:dyDescent="0.15">
      <c r="A271" s="37"/>
      <c r="K271" s="37"/>
    </row>
    <row r="272" spans="1:11" ht="12" customHeight="1" x14ac:dyDescent="0.15">
      <c r="A272" s="37"/>
      <c r="K272" s="37"/>
    </row>
    <row r="273" spans="1:11" ht="12" customHeight="1" x14ac:dyDescent="0.15">
      <c r="A273" s="37"/>
      <c r="K273" s="37"/>
    </row>
    <row r="274" spans="1:11" ht="12" customHeight="1" x14ac:dyDescent="0.15">
      <c r="A274" s="37"/>
      <c r="K274" s="37"/>
    </row>
    <row r="275" spans="1:11" ht="12" customHeight="1" x14ac:dyDescent="0.15">
      <c r="A275" s="37"/>
      <c r="K275" s="37"/>
    </row>
    <row r="276" spans="1:11" ht="12" customHeight="1" x14ac:dyDescent="0.15">
      <c r="A276" s="37"/>
      <c r="K276" s="37"/>
    </row>
    <row r="277" spans="1:11" ht="12" customHeight="1" x14ac:dyDescent="0.15">
      <c r="A277" s="37"/>
      <c r="K277" s="37"/>
    </row>
    <row r="278" spans="1:11" ht="12" customHeight="1" x14ac:dyDescent="0.15">
      <c r="A278" s="37"/>
      <c r="K278" s="37"/>
    </row>
    <row r="279" spans="1:11" ht="12" customHeight="1" x14ac:dyDescent="0.15">
      <c r="A279" s="37"/>
      <c r="K279" s="37"/>
    </row>
    <row r="280" spans="1:11" ht="12" customHeight="1" x14ac:dyDescent="0.15">
      <c r="A280" s="37"/>
      <c r="K280" s="37"/>
    </row>
    <row r="281" spans="1:11" ht="12" customHeight="1" x14ac:dyDescent="0.15">
      <c r="A281" s="37"/>
      <c r="K281" s="37"/>
    </row>
    <row r="282" spans="1:11" ht="12" customHeight="1" x14ac:dyDescent="0.15">
      <c r="A282" s="37"/>
      <c r="K282" s="37"/>
    </row>
    <row r="283" spans="1:11" ht="12" customHeight="1" x14ac:dyDescent="0.15">
      <c r="A283" s="37"/>
      <c r="K283" s="37"/>
    </row>
    <row r="284" spans="1:11" ht="12" customHeight="1" x14ac:dyDescent="0.15">
      <c r="A284" s="37"/>
      <c r="K284" s="37"/>
    </row>
    <row r="285" spans="1:11" ht="12" customHeight="1" x14ac:dyDescent="0.15">
      <c r="A285" s="37"/>
      <c r="K285" s="37"/>
    </row>
    <row r="286" spans="1:11" ht="12" customHeight="1" x14ac:dyDescent="0.15">
      <c r="A286" s="37"/>
      <c r="K286" s="37"/>
    </row>
    <row r="287" spans="1:11" ht="12" customHeight="1" x14ac:dyDescent="0.15">
      <c r="A287" s="37"/>
      <c r="K287" s="37"/>
    </row>
    <row r="288" spans="1:11" ht="12" customHeight="1" x14ac:dyDescent="0.15">
      <c r="A288" s="37"/>
      <c r="K288" s="37"/>
    </row>
    <row r="289" spans="1:11" ht="12" customHeight="1" x14ac:dyDescent="0.15">
      <c r="A289" s="37"/>
      <c r="K289" s="37"/>
    </row>
    <row r="290" spans="1:11" ht="12" customHeight="1" x14ac:dyDescent="0.15">
      <c r="A290" s="37"/>
      <c r="K290" s="37"/>
    </row>
    <row r="291" spans="1:11" ht="12" customHeight="1" x14ac:dyDescent="0.15">
      <c r="A291" s="37"/>
      <c r="K291" s="37"/>
    </row>
    <row r="292" spans="1:11" ht="12" customHeight="1" x14ac:dyDescent="0.15">
      <c r="A292" s="37"/>
      <c r="K292" s="37"/>
    </row>
    <row r="293" spans="1:11" ht="12" customHeight="1" x14ac:dyDescent="0.15">
      <c r="A293" s="37"/>
      <c r="K293" s="37"/>
    </row>
    <row r="294" spans="1:11" ht="12" customHeight="1" x14ac:dyDescent="0.15">
      <c r="A294" s="37"/>
      <c r="K294" s="37"/>
    </row>
    <row r="295" spans="1:11" ht="12" customHeight="1" x14ac:dyDescent="0.15">
      <c r="A295" s="37"/>
      <c r="K295" s="37"/>
    </row>
    <row r="296" spans="1:11" ht="12" customHeight="1" x14ac:dyDescent="0.15">
      <c r="A296" s="37"/>
      <c r="K296" s="37"/>
    </row>
    <row r="297" spans="1:11" ht="12" customHeight="1" x14ac:dyDescent="0.15">
      <c r="A297" s="37"/>
      <c r="K297" s="37"/>
    </row>
    <row r="298" spans="1:11" ht="12" customHeight="1" x14ac:dyDescent="0.15">
      <c r="A298" s="37"/>
      <c r="K298" s="37"/>
    </row>
    <row r="299" spans="1:11" ht="12" customHeight="1" x14ac:dyDescent="0.15">
      <c r="A299" s="37"/>
      <c r="K299" s="37"/>
    </row>
    <row r="300" spans="1:11" ht="12" customHeight="1" x14ac:dyDescent="0.15">
      <c r="A300" s="37"/>
      <c r="K300" s="37"/>
    </row>
    <row r="301" spans="1:11" ht="12" customHeight="1" x14ac:dyDescent="0.15">
      <c r="A301" s="37"/>
      <c r="K301" s="37"/>
    </row>
    <row r="302" spans="1:11" ht="12" customHeight="1" x14ac:dyDescent="0.15">
      <c r="A302" s="37"/>
      <c r="K302" s="37"/>
    </row>
    <row r="303" spans="1:11" ht="12" customHeight="1" x14ac:dyDescent="0.15">
      <c r="A303" s="37"/>
      <c r="K303" s="37"/>
    </row>
    <row r="304" spans="1:11" ht="12" customHeight="1" x14ac:dyDescent="0.15">
      <c r="A304" s="37"/>
      <c r="K304" s="37"/>
    </row>
    <row r="305" spans="1:11" ht="12" customHeight="1" x14ac:dyDescent="0.15">
      <c r="A305" s="37"/>
      <c r="K305" s="37"/>
    </row>
    <row r="306" spans="1:11" ht="12" customHeight="1" x14ac:dyDescent="0.15">
      <c r="A306" s="37"/>
      <c r="K306" s="37"/>
    </row>
    <row r="307" spans="1:11" ht="12" customHeight="1" x14ac:dyDescent="0.15">
      <c r="A307" s="37"/>
      <c r="K307" s="37"/>
    </row>
    <row r="308" spans="1:11" ht="12" customHeight="1" x14ac:dyDescent="0.15">
      <c r="A308" s="37"/>
      <c r="K308" s="37"/>
    </row>
    <row r="309" spans="1:11" ht="12" customHeight="1" x14ac:dyDescent="0.15">
      <c r="A309" s="37"/>
      <c r="K309" s="37"/>
    </row>
    <row r="310" spans="1:11" ht="12" customHeight="1" x14ac:dyDescent="0.15">
      <c r="A310" s="37"/>
      <c r="K310" s="37"/>
    </row>
    <row r="311" spans="1:11" ht="12" customHeight="1" x14ac:dyDescent="0.15">
      <c r="A311" s="37"/>
      <c r="K311" s="37"/>
    </row>
    <row r="312" spans="1:11" ht="12" customHeight="1" x14ac:dyDescent="0.15">
      <c r="A312" s="37"/>
      <c r="K312" s="37"/>
    </row>
    <row r="313" spans="1:11" ht="12" customHeight="1" x14ac:dyDescent="0.15">
      <c r="A313" s="37"/>
      <c r="K313" s="37"/>
    </row>
    <row r="314" spans="1:11" ht="12" customHeight="1" x14ac:dyDescent="0.15">
      <c r="A314" s="37"/>
      <c r="K314" s="37"/>
    </row>
    <row r="315" spans="1:11" ht="12" customHeight="1" x14ac:dyDescent="0.15">
      <c r="A315" s="37"/>
      <c r="K315" s="37"/>
    </row>
    <row r="316" spans="1:11" ht="12" customHeight="1" x14ac:dyDescent="0.15">
      <c r="A316" s="37"/>
      <c r="K316" s="37"/>
    </row>
    <row r="317" spans="1:11" ht="12" customHeight="1" x14ac:dyDescent="0.15">
      <c r="A317" s="37"/>
      <c r="K317" s="37"/>
    </row>
    <row r="318" spans="1:11" ht="12" customHeight="1" x14ac:dyDescent="0.15">
      <c r="A318" s="37"/>
      <c r="K318" s="37"/>
    </row>
    <row r="319" spans="1:11" ht="12" customHeight="1" x14ac:dyDescent="0.15">
      <c r="A319" s="37"/>
      <c r="K319" s="37"/>
    </row>
    <row r="320" spans="1:11" ht="12" customHeight="1" x14ac:dyDescent="0.15">
      <c r="A320" s="37"/>
      <c r="K320" s="37"/>
    </row>
    <row r="321" spans="1:11" ht="12" customHeight="1" x14ac:dyDescent="0.15">
      <c r="A321" s="37"/>
      <c r="K321" s="37"/>
    </row>
    <row r="322" spans="1:11" ht="12" customHeight="1" x14ac:dyDescent="0.15">
      <c r="A322" s="37"/>
      <c r="K322" s="37"/>
    </row>
    <row r="323" spans="1:11" ht="12" customHeight="1" x14ac:dyDescent="0.15">
      <c r="A323" s="37"/>
      <c r="K323" s="37"/>
    </row>
    <row r="324" spans="1:11" ht="12" customHeight="1" x14ac:dyDescent="0.15">
      <c r="A324" s="37"/>
      <c r="K324" s="37"/>
    </row>
    <row r="325" spans="1:11" ht="12" customHeight="1" x14ac:dyDescent="0.15">
      <c r="A325" s="37"/>
      <c r="K325" s="37"/>
    </row>
    <row r="326" spans="1:11" ht="12" customHeight="1" x14ac:dyDescent="0.15">
      <c r="A326" s="37"/>
      <c r="K326" s="37"/>
    </row>
    <row r="327" spans="1:11" ht="12" customHeight="1" x14ac:dyDescent="0.15">
      <c r="A327" s="37"/>
      <c r="K327" s="37"/>
    </row>
    <row r="328" spans="1:11" ht="12" customHeight="1" x14ac:dyDescent="0.15">
      <c r="A328" s="37"/>
      <c r="K328" s="37"/>
    </row>
    <row r="329" spans="1:11" ht="12" customHeight="1" x14ac:dyDescent="0.15">
      <c r="A329" s="37"/>
      <c r="K329" s="37"/>
    </row>
    <row r="330" spans="1:11" ht="12" customHeight="1" x14ac:dyDescent="0.15">
      <c r="A330" s="37"/>
      <c r="K330" s="37"/>
    </row>
    <row r="331" spans="1:11" ht="12" customHeight="1" x14ac:dyDescent="0.15">
      <c r="A331" s="37"/>
      <c r="K331" s="37"/>
    </row>
    <row r="332" spans="1:11" ht="12" customHeight="1" x14ac:dyDescent="0.15">
      <c r="A332" s="37"/>
      <c r="K332" s="37"/>
    </row>
    <row r="333" spans="1:11" ht="12" customHeight="1" x14ac:dyDescent="0.15">
      <c r="A333" s="37"/>
      <c r="K333" s="37"/>
    </row>
    <row r="334" spans="1:11" ht="12" customHeight="1" x14ac:dyDescent="0.15">
      <c r="A334" s="37"/>
      <c r="K334" s="37"/>
    </row>
    <row r="335" spans="1:11" ht="12" customHeight="1" x14ac:dyDescent="0.15">
      <c r="A335" s="37"/>
      <c r="K335" s="37"/>
    </row>
    <row r="336" spans="1:11" ht="12" customHeight="1" x14ac:dyDescent="0.15">
      <c r="A336" s="37"/>
      <c r="K336" s="37"/>
    </row>
    <row r="337" spans="1:11" ht="12" customHeight="1" x14ac:dyDescent="0.15">
      <c r="A337" s="37"/>
      <c r="K337" s="37"/>
    </row>
    <row r="338" spans="1:11" ht="12" customHeight="1" x14ac:dyDescent="0.15">
      <c r="A338" s="37"/>
      <c r="K338" s="37"/>
    </row>
    <row r="339" spans="1:11" ht="12" customHeight="1" x14ac:dyDescent="0.15">
      <c r="A339" s="37"/>
      <c r="K339" s="37"/>
    </row>
    <row r="340" spans="1:11" ht="12" customHeight="1" x14ac:dyDescent="0.15">
      <c r="A340" s="37"/>
      <c r="K340" s="37"/>
    </row>
    <row r="341" spans="1:11" ht="12" customHeight="1" x14ac:dyDescent="0.15">
      <c r="A341" s="37"/>
      <c r="K341" s="37"/>
    </row>
    <row r="342" spans="1:11" ht="12" customHeight="1" x14ac:dyDescent="0.15">
      <c r="A342" s="37"/>
      <c r="K342" s="37"/>
    </row>
    <row r="343" spans="1:11" ht="12" customHeight="1" x14ac:dyDescent="0.15">
      <c r="A343" s="37"/>
      <c r="K343" s="37"/>
    </row>
    <row r="344" spans="1:11" ht="12" customHeight="1" x14ac:dyDescent="0.15">
      <c r="A344" s="37"/>
      <c r="K344" s="37"/>
    </row>
    <row r="345" spans="1:11" ht="12" customHeight="1" x14ac:dyDescent="0.15">
      <c r="A345" s="37"/>
      <c r="K345" s="37"/>
    </row>
    <row r="346" spans="1:11" ht="12" customHeight="1" x14ac:dyDescent="0.15">
      <c r="A346" s="37"/>
      <c r="K346" s="37"/>
    </row>
    <row r="347" spans="1:11" ht="12" customHeight="1" x14ac:dyDescent="0.15">
      <c r="A347" s="37"/>
      <c r="K347" s="37"/>
    </row>
    <row r="348" spans="1:11" ht="12" customHeight="1" x14ac:dyDescent="0.15">
      <c r="A348" s="37"/>
      <c r="K348" s="37"/>
    </row>
    <row r="349" spans="1:11" ht="12" customHeight="1" x14ac:dyDescent="0.15">
      <c r="A349" s="37"/>
      <c r="K349" s="37"/>
    </row>
    <row r="350" spans="1:11" ht="12" customHeight="1" x14ac:dyDescent="0.15">
      <c r="A350" s="37"/>
      <c r="K350" s="37"/>
    </row>
    <row r="351" spans="1:11" ht="12" customHeight="1" x14ac:dyDescent="0.15">
      <c r="A351" s="37"/>
      <c r="K351" s="37"/>
    </row>
    <row r="352" spans="1:11" ht="12" customHeight="1" x14ac:dyDescent="0.15">
      <c r="A352" s="37"/>
      <c r="K352" s="37"/>
    </row>
    <row r="353" spans="1:11" ht="12" customHeight="1" x14ac:dyDescent="0.15">
      <c r="A353" s="37"/>
      <c r="K353" s="37"/>
    </row>
    <row r="354" spans="1:11" ht="12" customHeight="1" x14ac:dyDescent="0.15">
      <c r="A354" s="37"/>
      <c r="K354" s="37"/>
    </row>
    <row r="355" spans="1:11" ht="12" customHeight="1" x14ac:dyDescent="0.15">
      <c r="A355" s="37"/>
      <c r="K355" s="37"/>
    </row>
    <row r="356" spans="1:11" ht="12" customHeight="1" x14ac:dyDescent="0.15">
      <c r="A356" s="37"/>
      <c r="K356" s="37"/>
    </row>
    <row r="357" spans="1:11" ht="12" customHeight="1" x14ac:dyDescent="0.15">
      <c r="A357" s="37"/>
      <c r="K357" s="37"/>
    </row>
    <row r="358" spans="1:11" ht="12" customHeight="1" x14ac:dyDescent="0.15">
      <c r="A358" s="37"/>
      <c r="K358" s="37"/>
    </row>
    <row r="359" spans="1:11" ht="12" customHeight="1" x14ac:dyDescent="0.15">
      <c r="A359" s="37"/>
      <c r="K359" s="37"/>
    </row>
    <row r="360" spans="1:11" ht="12" customHeight="1" x14ac:dyDescent="0.15">
      <c r="A360" s="37"/>
      <c r="K360" s="37"/>
    </row>
    <row r="361" spans="1:11" ht="12" customHeight="1" x14ac:dyDescent="0.15">
      <c r="A361" s="37"/>
      <c r="K361" s="37"/>
    </row>
    <row r="362" spans="1:11" ht="12" customHeight="1" x14ac:dyDescent="0.15">
      <c r="A362" s="37"/>
      <c r="K362" s="37"/>
    </row>
    <row r="363" spans="1:11" ht="12" customHeight="1" x14ac:dyDescent="0.15">
      <c r="A363" s="37"/>
      <c r="K363" s="37"/>
    </row>
    <row r="364" spans="1:11" ht="12" customHeight="1" x14ac:dyDescent="0.15">
      <c r="A364" s="37"/>
      <c r="K364" s="37"/>
    </row>
    <row r="365" spans="1:11" ht="12" customHeight="1" x14ac:dyDescent="0.15">
      <c r="A365" s="37"/>
      <c r="K365" s="37"/>
    </row>
    <row r="366" spans="1:11" ht="12" customHeight="1" x14ac:dyDescent="0.15">
      <c r="A366" s="37"/>
      <c r="K366" s="37"/>
    </row>
    <row r="367" spans="1:11" ht="12" customHeight="1" x14ac:dyDescent="0.15">
      <c r="A367" s="37"/>
      <c r="K367" s="37"/>
    </row>
    <row r="368" spans="1:11" ht="12" customHeight="1" x14ac:dyDescent="0.15">
      <c r="A368" s="37"/>
      <c r="K368" s="37"/>
    </row>
    <row r="369" spans="1:11" ht="12" customHeight="1" x14ac:dyDescent="0.15">
      <c r="A369" s="37"/>
      <c r="K369" s="37"/>
    </row>
    <row r="370" spans="1:11" ht="12" customHeight="1" x14ac:dyDescent="0.15">
      <c r="A370" s="37"/>
      <c r="K370" s="37"/>
    </row>
    <row r="371" spans="1:11" ht="12" customHeight="1" x14ac:dyDescent="0.15">
      <c r="A371" s="37"/>
      <c r="K371" s="37"/>
    </row>
    <row r="372" spans="1:11" ht="12" customHeight="1" x14ac:dyDescent="0.15">
      <c r="A372" s="37"/>
      <c r="K372" s="37"/>
    </row>
    <row r="373" spans="1:11" ht="12" customHeight="1" x14ac:dyDescent="0.15">
      <c r="A373" s="37"/>
      <c r="K373" s="37"/>
    </row>
    <row r="374" spans="1:11" ht="12" customHeight="1" x14ac:dyDescent="0.15">
      <c r="A374" s="37"/>
      <c r="K374" s="37"/>
    </row>
    <row r="375" spans="1:11" ht="12" customHeight="1" x14ac:dyDescent="0.15">
      <c r="A375" s="37"/>
      <c r="K375" s="37"/>
    </row>
    <row r="376" spans="1:11" ht="12" customHeight="1" x14ac:dyDescent="0.15">
      <c r="A376" s="37"/>
      <c r="K376" s="37"/>
    </row>
    <row r="377" spans="1:11" ht="12" customHeight="1" x14ac:dyDescent="0.15">
      <c r="A377" s="37"/>
      <c r="K377" s="37"/>
    </row>
    <row r="378" spans="1:11" ht="12" customHeight="1" x14ac:dyDescent="0.15">
      <c r="A378" s="37"/>
      <c r="K378" s="37"/>
    </row>
    <row r="379" spans="1:11" ht="12" customHeight="1" x14ac:dyDescent="0.15">
      <c r="A379" s="37"/>
      <c r="K379" s="37"/>
    </row>
    <row r="380" spans="1:11" ht="12" customHeight="1" x14ac:dyDescent="0.15">
      <c r="A380" s="37"/>
      <c r="K380" s="37"/>
    </row>
    <row r="381" spans="1:11" ht="12" customHeight="1" x14ac:dyDescent="0.15">
      <c r="A381" s="37"/>
      <c r="K381" s="37"/>
    </row>
    <row r="382" spans="1:11" ht="12" customHeight="1" x14ac:dyDescent="0.15">
      <c r="A382" s="37"/>
      <c r="K382" s="37"/>
    </row>
    <row r="383" spans="1:11" ht="12" customHeight="1" x14ac:dyDescent="0.15">
      <c r="A383" s="37"/>
      <c r="K383" s="37"/>
    </row>
    <row r="384" spans="1:11" ht="12" customHeight="1" x14ac:dyDescent="0.15">
      <c r="A384" s="37"/>
      <c r="K384" s="37"/>
    </row>
    <row r="385" spans="1:11" ht="12" customHeight="1" x14ac:dyDescent="0.15">
      <c r="A385" s="37"/>
      <c r="K385" s="37"/>
    </row>
    <row r="386" spans="1:11" ht="12" customHeight="1" x14ac:dyDescent="0.15">
      <c r="A386" s="37"/>
      <c r="K386" s="37"/>
    </row>
    <row r="387" spans="1:11" ht="12" customHeight="1" x14ac:dyDescent="0.15">
      <c r="A387" s="37"/>
      <c r="K387" s="37"/>
    </row>
    <row r="388" spans="1:11" ht="12" customHeight="1" x14ac:dyDescent="0.15">
      <c r="A388" s="37"/>
      <c r="K388" s="37"/>
    </row>
    <row r="389" spans="1:11" ht="12" customHeight="1" x14ac:dyDescent="0.15">
      <c r="A389" s="37"/>
      <c r="K389" s="37"/>
    </row>
    <row r="390" spans="1:11" ht="12" customHeight="1" x14ac:dyDescent="0.15">
      <c r="A390" s="37"/>
      <c r="K390" s="37"/>
    </row>
    <row r="391" spans="1:11" ht="12" customHeight="1" x14ac:dyDescent="0.15">
      <c r="A391" s="37"/>
      <c r="K391" s="37"/>
    </row>
    <row r="392" spans="1:11" ht="12" customHeight="1" x14ac:dyDescent="0.15">
      <c r="A392" s="37"/>
      <c r="K392" s="37"/>
    </row>
    <row r="393" spans="1:11" ht="12" customHeight="1" x14ac:dyDescent="0.15">
      <c r="A393" s="37"/>
      <c r="K393" s="37"/>
    </row>
    <row r="394" spans="1:11" ht="12" customHeight="1" x14ac:dyDescent="0.15">
      <c r="A394" s="37"/>
      <c r="K394" s="37"/>
    </row>
    <row r="395" spans="1:11" ht="12" customHeight="1" x14ac:dyDescent="0.15">
      <c r="A395" s="37"/>
      <c r="K395" s="37"/>
    </row>
    <row r="396" spans="1:11" ht="12" customHeight="1" x14ac:dyDescent="0.15">
      <c r="A396" s="37"/>
      <c r="K396" s="37"/>
    </row>
    <row r="397" spans="1:11" ht="12" customHeight="1" x14ac:dyDescent="0.15">
      <c r="A397" s="37"/>
      <c r="K397" s="37"/>
    </row>
    <row r="398" spans="1:11" ht="12" customHeight="1" x14ac:dyDescent="0.15">
      <c r="A398" s="37"/>
      <c r="K398" s="37"/>
    </row>
    <row r="399" spans="1:11" ht="12" customHeight="1" x14ac:dyDescent="0.15">
      <c r="A399" s="37"/>
      <c r="K399" s="37"/>
    </row>
    <row r="400" spans="1:11" ht="12" customHeight="1" x14ac:dyDescent="0.15">
      <c r="A400" s="37"/>
      <c r="K400" s="37"/>
    </row>
    <row r="401" spans="1:11" ht="12" customHeight="1" x14ac:dyDescent="0.15">
      <c r="A401" s="37"/>
      <c r="K401" s="37"/>
    </row>
    <row r="402" spans="1:11" ht="12" customHeight="1" x14ac:dyDescent="0.15">
      <c r="A402" s="37"/>
      <c r="K402" s="37"/>
    </row>
    <row r="403" spans="1:11" ht="12" customHeight="1" x14ac:dyDescent="0.15">
      <c r="A403" s="37"/>
      <c r="K403" s="37"/>
    </row>
    <row r="404" spans="1:11" ht="12" customHeight="1" x14ac:dyDescent="0.15">
      <c r="A404" s="37"/>
      <c r="K404" s="37"/>
    </row>
    <row r="405" spans="1:11" ht="12" customHeight="1" x14ac:dyDescent="0.15">
      <c r="A405" s="37"/>
      <c r="K405" s="37"/>
    </row>
    <row r="406" spans="1:11" ht="12" customHeight="1" x14ac:dyDescent="0.15">
      <c r="A406" s="37"/>
      <c r="K406" s="37"/>
    </row>
    <row r="407" spans="1:11" ht="12" customHeight="1" x14ac:dyDescent="0.15">
      <c r="A407" s="37"/>
      <c r="K407" s="37"/>
    </row>
    <row r="408" spans="1:11" ht="12" customHeight="1" x14ac:dyDescent="0.15">
      <c r="A408" s="37"/>
      <c r="K408" s="37"/>
    </row>
    <row r="409" spans="1:11" ht="12" customHeight="1" x14ac:dyDescent="0.15">
      <c r="A409" s="37"/>
      <c r="K409" s="37"/>
    </row>
    <row r="410" spans="1:11" ht="12" customHeight="1" x14ac:dyDescent="0.15">
      <c r="A410" s="37"/>
      <c r="K410" s="37"/>
    </row>
    <row r="411" spans="1:11" ht="12" customHeight="1" x14ac:dyDescent="0.15">
      <c r="A411" s="37"/>
      <c r="K411" s="37"/>
    </row>
    <row r="412" spans="1:11" ht="12" customHeight="1" x14ac:dyDescent="0.15">
      <c r="A412" s="37"/>
      <c r="K412" s="37"/>
    </row>
    <row r="413" spans="1:11" ht="12" customHeight="1" x14ac:dyDescent="0.15">
      <c r="A413" s="37"/>
      <c r="K413" s="37"/>
    </row>
    <row r="414" spans="1:11" ht="12" customHeight="1" x14ac:dyDescent="0.15">
      <c r="A414" s="37"/>
      <c r="K414" s="37"/>
    </row>
    <row r="415" spans="1:11" ht="12" customHeight="1" x14ac:dyDescent="0.15">
      <c r="A415" s="37"/>
      <c r="K415" s="37"/>
    </row>
    <row r="416" spans="1:11" ht="12" customHeight="1" x14ac:dyDescent="0.15">
      <c r="A416" s="37"/>
      <c r="K416" s="37"/>
    </row>
    <row r="417" spans="1:11" ht="12" customHeight="1" x14ac:dyDescent="0.15">
      <c r="A417" s="37"/>
      <c r="K417" s="37"/>
    </row>
    <row r="418" spans="1:11" ht="12" customHeight="1" x14ac:dyDescent="0.15">
      <c r="A418" s="37"/>
      <c r="K418" s="37"/>
    </row>
    <row r="419" spans="1:11" ht="12" customHeight="1" x14ac:dyDescent="0.15">
      <c r="A419" s="37"/>
      <c r="K419" s="37"/>
    </row>
    <row r="420" spans="1:11" ht="12" customHeight="1" x14ac:dyDescent="0.15">
      <c r="A420" s="37"/>
      <c r="K420" s="37"/>
    </row>
    <row r="421" spans="1:11" ht="12" customHeight="1" x14ac:dyDescent="0.15">
      <c r="A421" s="37"/>
      <c r="K421" s="37"/>
    </row>
    <row r="422" spans="1:11" ht="12" customHeight="1" x14ac:dyDescent="0.15">
      <c r="A422" s="37"/>
      <c r="K422" s="37"/>
    </row>
    <row r="423" spans="1:11" ht="12" customHeight="1" x14ac:dyDescent="0.15">
      <c r="A423" s="37"/>
      <c r="K423" s="37"/>
    </row>
    <row r="424" spans="1:11" ht="12" customHeight="1" x14ac:dyDescent="0.15">
      <c r="A424" s="37"/>
      <c r="K424" s="37"/>
    </row>
    <row r="425" spans="1:11" ht="12" customHeight="1" x14ac:dyDescent="0.15">
      <c r="A425" s="37"/>
      <c r="K425" s="37"/>
    </row>
    <row r="426" spans="1:11" ht="12" customHeight="1" x14ac:dyDescent="0.15">
      <c r="A426" s="37"/>
      <c r="K426" s="37"/>
    </row>
    <row r="427" spans="1:11" ht="12" customHeight="1" x14ac:dyDescent="0.15">
      <c r="A427" s="37"/>
      <c r="K427" s="37"/>
    </row>
    <row r="428" spans="1:11" ht="12" customHeight="1" x14ac:dyDescent="0.15">
      <c r="A428" s="37"/>
      <c r="K428" s="37"/>
    </row>
    <row r="429" spans="1:11" ht="12" customHeight="1" x14ac:dyDescent="0.15">
      <c r="A429" s="37"/>
      <c r="K429" s="37"/>
    </row>
    <row r="430" spans="1:11" ht="12" customHeight="1" x14ac:dyDescent="0.15">
      <c r="A430" s="37"/>
      <c r="K430" s="37"/>
    </row>
    <row r="431" spans="1:11" ht="12" customHeight="1" x14ac:dyDescent="0.15">
      <c r="A431" s="37"/>
      <c r="K431" s="37"/>
    </row>
    <row r="432" spans="1:11" ht="12" customHeight="1" x14ac:dyDescent="0.15">
      <c r="A432" s="37"/>
      <c r="K432" s="37"/>
    </row>
    <row r="433" spans="1:11" ht="12" customHeight="1" x14ac:dyDescent="0.15">
      <c r="A433" s="37"/>
      <c r="K433" s="37"/>
    </row>
    <row r="434" spans="1:11" ht="12" customHeight="1" x14ac:dyDescent="0.15">
      <c r="A434" s="37"/>
      <c r="K434" s="37"/>
    </row>
    <row r="435" spans="1:11" ht="12" customHeight="1" x14ac:dyDescent="0.15">
      <c r="A435" s="37"/>
      <c r="K435" s="37"/>
    </row>
    <row r="436" spans="1:11" ht="12" customHeight="1" x14ac:dyDescent="0.15">
      <c r="A436" s="37"/>
      <c r="K436" s="37"/>
    </row>
    <row r="437" spans="1:11" ht="12" customHeight="1" x14ac:dyDescent="0.15">
      <c r="A437" s="37"/>
      <c r="K437" s="37"/>
    </row>
    <row r="438" spans="1:11" ht="12" customHeight="1" x14ac:dyDescent="0.15">
      <c r="A438" s="37"/>
      <c r="K438" s="37"/>
    </row>
    <row r="439" spans="1:11" ht="12" customHeight="1" x14ac:dyDescent="0.15">
      <c r="A439" s="37"/>
      <c r="K439" s="37"/>
    </row>
    <row r="440" spans="1:11" ht="12" customHeight="1" x14ac:dyDescent="0.15">
      <c r="A440" s="37"/>
      <c r="K440" s="37"/>
    </row>
    <row r="441" spans="1:11" ht="12" customHeight="1" x14ac:dyDescent="0.15">
      <c r="A441" s="37"/>
      <c r="K441" s="37"/>
    </row>
    <row r="442" spans="1:11" ht="12" customHeight="1" x14ac:dyDescent="0.15">
      <c r="A442" s="37"/>
      <c r="K442" s="37"/>
    </row>
    <row r="443" spans="1:11" ht="12" customHeight="1" x14ac:dyDescent="0.15">
      <c r="A443" s="37"/>
      <c r="K443" s="37"/>
    </row>
    <row r="444" spans="1:11" ht="12" customHeight="1" x14ac:dyDescent="0.15">
      <c r="A444" s="37"/>
      <c r="K444" s="37"/>
    </row>
    <row r="445" spans="1:11" ht="12" customHeight="1" x14ac:dyDescent="0.15">
      <c r="A445" s="37"/>
      <c r="K445" s="37"/>
    </row>
    <row r="446" spans="1:11" ht="12" customHeight="1" x14ac:dyDescent="0.15">
      <c r="A446" s="37"/>
      <c r="K446" s="37"/>
    </row>
    <row r="447" spans="1:11" ht="12" customHeight="1" x14ac:dyDescent="0.15">
      <c r="A447" s="37"/>
      <c r="K447" s="37"/>
    </row>
    <row r="448" spans="1:11" ht="12" customHeight="1" x14ac:dyDescent="0.15">
      <c r="A448" s="37"/>
      <c r="K448" s="37"/>
    </row>
    <row r="449" spans="1:11" ht="12" customHeight="1" x14ac:dyDescent="0.15">
      <c r="A449" s="37"/>
      <c r="K449" s="37"/>
    </row>
    <row r="450" spans="1:11" ht="12" customHeight="1" x14ac:dyDescent="0.15">
      <c r="A450" s="37"/>
      <c r="K450" s="37"/>
    </row>
    <row r="451" spans="1:11" ht="12" customHeight="1" x14ac:dyDescent="0.15">
      <c r="A451" s="37"/>
      <c r="K451" s="37"/>
    </row>
    <row r="452" spans="1:11" ht="12" customHeight="1" x14ac:dyDescent="0.15">
      <c r="A452" s="37"/>
      <c r="K452" s="37"/>
    </row>
    <row r="453" spans="1:11" ht="12" customHeight="1" x14ac:dyDescent="0.15">
      <c r="A453" s="37"/>
      <c r="K453" s="37"/>
    </row>
    <row r="454" spans="1:11" ht="12" customHeight="1" x14ac:dyDescent="0.15">
      <c r="A454" s="37"/>
      <c r="K454" s="37"/>
    </row>
    <row r="455" spans="1:11" ht="12" customHeight="1" x14ac:dyDescent="0.15">
      <c r="A455" s="37"/>
      <c r="K455" s="37"/>
    </row>
    <row r="456" spans="1:11" ht="12" customHeight="1" x14ac:dyDescent="0.15">
      <c r="A456" s="37"/>
      <c r="K456" s="37"/>
    </row>
    <row r="457" spans="1:11" ht="12" customHeight="1" x14ac:dyDescent="0.15">
      <c r="A457" s="37"/>
      <c r="K457" s="37"/>
    </row>
    <row r="458" spans="1:11" ht="12" customHeight="1" x14ac:dyDescent="0.15">
      <c r="A458" s="37"/>
      <c r="K458" s="37"/>
    </row>
    <row r="459" spans="1:11" ht="12" customHeight="1" x14ac:dyDescent="0.15">
      <c r="A459" s="37"/>
      <c r="K459" s="37"/>
    </row>
    <row r="460" spans="1:11" ht="12" customHeight="1" x14ac:dyDescent="0.15">
      <c r="A460" s="37"/>
      <c r="K460" s="37"/>
    </row>
    <row r="461" spans="1:11" ht="12" customHeight="1" x14ac:dyDescent="0.15">
      <c r="A461" s="37"/>
      <c r="K461" s="37"/>
    </row>
    <row r="462" spans="1:11" ht="12" customHeight="1" x14ac:dyDescent="0.15">
      <c r="A462" s="37"/>
      <c r="K462" s="37"/>
    </row>
    <row r="463" spans="1:11" ht="12" customHeight="1" x14ac:dyDescent="0.15">
      <c r="A463" s="37"/>
      <c r="K463" s="37"/>
    </row>
    <row r="464" spans="1:11" ht="12" customHeight="1" x14ac:dyDescent="0.15">
      <c r="A464" s="37"/>
      <c r="K464" s="37"/>
    </row>
    <row r="465" spans="1:11" ht="12" customHeight="1" x14ac:dyDescent="0.15">
      <c r="A465" s="37"/>
      <c r="K465" s="37"/>
    </row>
    <row r="466" spans="1:11" ht="12" customHeight="1" x14ac:dyDescent="0.15">
      <c r="A466" s="37"/>
      <c r="K466" s="37"/>
    </row>
    <row r="467" spans="1:11" ht="12" customHeight="1" x14ac:dyDescent="0.15">
      <c r="A467" s="37"/>
      <c r="K467" s="37"/>
    </row>
    <row r="468" spans="1:11" ht="12" customHeight="1" x14ac:dyDescent="0.15">
      <c r="A468" s="37"/>
      <c r="K468" s="37"/>
    </row>
    <row r="469" spans="1:11" ht="12" customHeight="1" x14ac:dyDescent="0.15">
      <c r="A469" s="37"/>
      <c r="K469" s="37"/>
    </row>
    <row r="470" spans="1:11" ht="12" customHeight="1" x14ac:dyDescent="0.15">
      <c r="A470" s="37"/>
      <c r="K470" s="37"/>
    </row>
    <row r="471" spans="1:11" ht="12" customHeight="1" x14ac:dyDescent="0.15">
      <c r="A471" s="37"/>
      <c r="K471" s="37"/>
    </row>
    <row r="472" spans="1:11" ht="12" customHeight="1" x14ac:dyDescent="0.15">
      <c r="A472" s="37"/>
      <c r="K472" s="37"/>
    </row>
    <row r="473" spans="1:11" ht="12" customHeight="1" x14ac:dyDescent="0.15">
      <c r="A473" s="37"/>
      <c r="K473" s="37"/>
    </row>
    <row r="474" spans="1:11" ht="12" customHeight="1" x14ac:dyDescent="0.15">
      <c r="A474" s="37"/>
      <c r="K474" s="37"/>
    </row>
    <row r="475" spans="1:11" ht="12" customHeight="1" x14ac:dyDescent="0.15">
      <c r="A475" s="37"/>
      <c r="K475" s="37"/>
    </row>
    <row r="476" spans="1:11" ht="12" customHeight="1" x14ac:dyDescent="0.15">
      <c r="A476" s="37"/>
      <c r="K476" s="37"/>
    </row>
    <row r="477" spans="1:11" ht="12" customHeight="1" x14ac:dyDescent="0.15">
      <c r="A477" s="37"/>
      <c r="K477" s="37"/>
    </row>
    <row r="478" spans="1:11" ht="12" customHeight="1" x14ac:dyDescent="0.15">
      <c r="A478" s="37"/>
      <c r="K478" s="37"/>
    </row>
    <row r="479" spans="1:11" ht="12" customHeight="1" x14ac:dyDescent="0.15">
      <c r="A479" s="37"/>
      <c r="K479" s="37"/>
    </row>
    <row r="480" spans="1:11" ht="12" customHeight="1" x14ac:dyDescent="0.15">
      <c r="A480" s="37"/>
      <c r="K480" s="37"/>
    </row>
    <row r="481" spans="1:11" ht="12" customHeight="1" x14ac:dyDescent="0.15">
      <c r="A481" s="37"/>
      <c r="K481" s="37"/>
    </row>
    <row r="482" spans="1:11" ht="12" customHeight="1" x14ac:dyDescent="0.15">
      <c r="A482" s="37"/>
      <c r="K482" s="37"/>
    </row>
    <row r="483" spans="1:11" ht="12" customHeight="1" x14ac:dyDescent="0.15">
      <c r="A483" s="37"/>
      <c r="K483" s="37"/>
    </row>
    <row r="484" spans="1:11" ht="12" customHeight="1" x14ac:dyDescent="0.15">
      <c r="A484" s="37"/>
      <c r="K484" s="37"/>
    </row>
    <row r="485" spans="1:11" ht="12" customHeight="1" x14ac:dyDescent="0.15">
      <c r="A485" s="37"/>
      <c r="K485" s="37"/>
    </row>
    <row r="486" spans="1:11" ht="12" customHeight="1" x14ac:dyDescent="0.15">
      <c r="A486" s="37"/>
      <c r="K486" s="37"/>
    </row>
    <row r="487" spans="1:11" ht="12" customHeight="1" x14ac:dyDescent="0.15">
      <c r="A487" s="37"/>
      <c r="K487" s="37"/>
    </row>
    <row r="488" spans="1:11" ht="12" customHeight="1" x14ac:dyDescent="0.15">
      <c r="A488" s="37"/>
      <c r="K488" s="37"/>
    </row>
    <row r="489" spans="1:11" ht="12" customHeight="1" x14ac:dyDescent="0.15">
      <c r="A489" s="37"/>
      <c r="K489" s="37"/>
    </row>
    <row r="490" spans="1:11" ht="12" customHeight="1" x14ac:dyDescent="0.15">
      <c r="A490" s="37"/>
      <c r="K490" s="37"/>
    </row>
    <row r="491" spans="1:11" ht="12" customHeight="1" x14ac:dyDescent="0.15">
      <c r="A491" s="37"/>
      <c r="K491" s="37"/>
    </row>
    <row r="492" spans="1:11" ht="12" customHeight="1" x14ac:dyDescent="0.15">
      <c r="A492" s="37"/>
      <c r="K492" s="37"/>
    </row>
    <row r="493" spans="1:11" ht="12" customHeight="1" x14ac:dyDescent="0.15">
      <c r="A493" s="37"/>
      <c r="K493" s="37"/>
    </row>
    <row r="494" spans="1:11" ht="12" customHeight="1" x14ac:dyDescent="0.15">
      <c r="A494" s="37"/>
      <c r="K494" s="37"/>
    </row>
    <row r="495" spans="1:11" ht="12" customHeight="1" x14ac:dyDescent="0.15">
      <c r="A495" s="37"/>
      <c r="K495" s="37"/>
    </row>
    <row r="496" spans="1:11" ht="12" customHeight="1" x14ac:dyDescent="0.15">
      <c r="A496" s="37"/>
      <c r="K496" s="37"/>
    </row>
    <row r="497" spans="1:11" ht="12" customHeight="1" x14ac:dyDescent="0.15">
      <c r="A497" s="37"/>
      <c r="K497" s="37"/>
    </row>
    <row r="498" spans="1:11" ht="12" customHeight="1" x14ac:dyDescent="0.15">
      <c r="A498" s="37"/>
      <c r="K498" s="37"/>
    </row>
    <row r="499" spans="1:11" ht="12" customHeight="1" x14ac:dyDescent="0.15">
      <c r="A499" s="37"/>
      <c r="K499" s="37"/>
    </row>
    <row r="500" spans="1:11" ht="12" customHeight="1" x14ac:dyDescent="0.15">
      <c r="A500" s="37"/>
      <c r="K500" s="37"/>
    </row>
    <row r="501" spans="1:11" ht="12" customHeight="1" x14ac:dyDescent="0.15">
      <c r="A501" s="37"/>
      <c r="K501" s="37"/>
    </row>
    <row r="502" spans="1:11" ht="12" customHeight="1" x14ac:dyDescent="0.15">
      <c r="A502" s="37"/>
      <c r="K502" s="37"/>
    </row>
    <row r="503" spans="1:11" ht="12" customHeight="1" x14ac:dyDescent="0.15">
      <c r="A503" s="37"/>
      <c r="K503" s="37"/>
    </row>
    <row r="504" spans="1:11" ht="12" customHeight="1" x14ac:dyDescent="0.15">
      <c r="A504" s="37"/>
      <c r="K504" s="37"/>
    </row>
    <row r="505" spans="1:11" ht="12" customHeight="1" x14ac:dyDescent="0.15">
      <c r="A505" s="37"/>
      <c r="K505" s="37"/>
    </row>
    <row r="506" spans="1:11" ht="12" customHeight="1" x14ac:dyDescent="0.15">
      <c r="A506" s="37"/>
      <c r="K506" s="37"/>
    </row>
    <row r="507" spans="1:11" ht="12" customHeight="1" x14ac:dyDescent="0.15">
      <c r="A507" s="37"/>
      <c r="K507" s="37"/>
    </row>
    <row r="508" spans="1:11" ht="12" customHeight="1" x14ac:dyDescent="0.15">
      <c r="A508" s="37"/>
      <c r="K508" s="37"/>
    </row>
    <row r="509" spans="1:11" ht="12" customHeight="1" x14ac:dyDescent="0.15">
      <c r="A509" s="37"/>
      <c r="K509" s="37"/>
    </row>
    <row r="510" spans="1:11" ht="12" customHeight="1" x14ac:dyDescent="0.15">
      <c r="A510" s="37"/>
      <c r="K510" s="37"/>
    </row>
    <row r="511" spans="1:11" ht="12" customHeight="1" x14ac:dyDescent="0.15">
      <c r="A511" s="37"/>
      <c r="K511" s="37"/>
    </row>
    <row r="512" spans="1:11" ht="12" customHeight="1" x14ac:dyDescent="0.15">
      <c r="A512" s="37"/>
      <c r="K512" s="37"/>
    </row>
    <row r="513" spans="1:11" ht="12" customHeight="1" x14ac:dyDescent="0.15">
      <c r="A513" s="37"/>
      <c r="K513" s="37"/>
    </row>
    <row r="514" spans="1:11" ht="12" customHeight="1" x14ac:dyDescent="0.15">
      <c r="A514" s="37"/>
      <c r="K514" s="37"/>
    </row>
    <row r="515" spans="1:11" ht="12" customHeight="1" x14ac:dyDescent="0.15">
      <c r="A515" s="37"/>
      <c r="K515" s="37"/>
    </row>
    <row r="516" spans="1:11" ht="12" customHeight="1" x14ac:dyDescent="0.15">
      <c r="A516" s="37"/>
      <c r="K516" s="37"/>
    </row>
    <row r="517" spans="1:11" ht="12" customHeight="1" x14ac:dyDescent="0.15">
      <c r="A517" s="37"/>
      <c r="K517" s="37"/>
    </row>
    <row r="518" spans="1:11" ht="12" customHeight="1" x14ac:dyDescent="0.15">
      <c r="A518" s="37"/>
      <c r="K518" s="37"/>
    </row>
    <row r="519" spans="1:11" ht="12" customHeight="1" x14ac:dyDescent="0.15">
      <c r="A519" s="37"/>
      <c r="K519" s="37"/>
    </row>
    <row r="520" spans="1:11" ht="12" customHeight="1" x14ac:dyDescent="0.15">
      <c r="A520" s="37"/>
      <c r="K520" s="37"/>
    </row>
    <row r="521" spans="1:11" ht="12" customHeight="1" x14ac:dyDescent="0.15">
      <c r="A521" s="37"/>
      <c r="K521" s="37"/>
    </row>
    <row r="522" spans="1:11" ht="12" customHeight="1" x14ac:dyDescent="0.15">
      <c r="A522" s="37"/>
      <c r="K522" s="37"/>
    </row>
    <row r="523" spans="1:11" ht="12" customHeight="1" x14ac:dyDescent="0.15">
      <c r="A523" s="37"/>
      <c r="K523" s="37"/>
    </row>
    <row r="524" spans="1:11" ht="12" customHeight="1" x14ac:dyDescent="0.15">
      <c r="A524" s="37"/>
      <c r="K524" s="37"/>
    </row>
    <row r="525" spans="1:11" ht="12" customHeight="1" x14ac:dyDescent="0.15">
      <c r="A525" s="37"/>
      <c r="K525" s="37"/>
    </row>
    <row r="526" spans="1:11" ht="12" customHeight="1" x14ac:dyDescent="0.15">
      <c r="A526" s="37"/>
      <c r="K526" s="37"/>
    </row>
    <row r="527" spans="1:11" ht="12" customHeight="1" x14ac:dyDescent="0.15">
      <c r="A527" s="37"/>
      <c r="K527" s="37"/>
    </row>
    <row r="528" spans="1:11" ht="12" customHeight="1" x14ac:dyDescent="0.15">
      <c r="A528" s="37"/>
      <c r="K528" s="37"/>
    </row>
    <row r="529" spans="1:11" ht="12" customHeight="1" x14ac:dyDescent="0.15">
      <c r="A529" s="37"/>
      <c r="K529" s="37"/>
    </row>
    <row r="530" spans="1:11" ht="12" customHeight="1" x14ac:dyDescent="0.15">
      <c r="A530" s="37"/>
      <c r="K530" s="37"/>
    </row>
    <row r="531" spans="1:11" ht="12" customHeight="1" x14ac:dyDescent="0.15">
      <c r="A531" s="37"/>
      <c r="K531" s="37"/>
    </row>
    <row r="532" spans="1:11" ht="12" customHeight="1" x14ac:dyDescent="0.15">
      <c r="A532" s="37"/>
      <c r="K532" s="37"/>
    </row>
    <row r="533" spans="1:11" ht="12" customHeight="1" x14ac:dyDescent="0.15">
      <c r="A533" s="37"/>
      <c r="K533" s="37"/>
    </row>
    <row r="534" spans="1:11" ht="12" customHeight="1" x14ac:dyDescent="0.15">
      <c r="A534" s="37"/>
      <c r="K534" s="37"/>
    </row>
    <row r="535" spans="1:11" ht="12" customHeight="1" x14ac:dyDescent="0.15">
      <c r="A535" s="37"/>
      <c r="K535" s="37"/>
    </row>
    <row r="536" spans="1:11" ht="12" customHeight="1" x14ac:dyDescent="0.15">
      <c r="A536" s="37"/>
      <c r="K536" s="37"/>
    </row>
    <row r="537" spans="1:11" ht="12" customHeight="1" x14ac:dyDescent="0.15">
      <c r="A537" s="37"/>
      <c r="K537" s="37"/>
    </row>
    <row r="538" spans="1:11" ht="12" customHeight="1" x14ac:dyDescent="0.15">
      <c r="A538" s="37"/>
      <c r="K538" s="37"/>
    </row>
    <row r="539" spans="1:11" ht="12" customHeight="1" x14ac:dyDescent="0.15">
      <c r="A539" s="37"/>
      <c r="K539" s="37"/>
    </row>
    <row r="540" spans="1:11" ht="12" customHeight="1" x14ac:dyDescent="0.15">
      <c r="A540" s="37"/>
      <c r="K540" s="37"/>
    </row>
    <row r="541" spans="1:11" ht="12" customHeight="1" x14ac:dyDescent="0.15">
      <c r="A541" s="37"/>
      <c r="K541" s="37"/>
    </row>
    <row r="542" spans="1:11" ht="12" customHeight="1" x14ac:dyDescent="0.15">
      <c r="A542" s="37"/>
      <c r="K542" s="37"/>
    </row>
    <row r="543" spans="1:11" ht="12" customHeight="1" x14ac:dyDescent="0.15">
      <c r="A543" s="37"/>
      <c r="K543" s="37"/>
    </row>
    <row r="544" spans="1:11" ht="12" customHeight="1" x14ac:dyDescent="0.15">
      <c r="A544" s="37"/>
      <c r="K544" s="37"/>
    </row>
    <row r="545" spans="1:11" ht="12" customHeight="1" x14ac:dyDescent="0.15">
      <c r="A545" s="37"/>
      <c r="K545" s="37"/>
    </row>
    <row r="546" spans="1:11" ht="12" customHeight="1" x14ac:dyDescent="0.15">
      <c r="A546" s="37"/>
      <c r="K546" s="37"/>
    </row>
    <row r="547" spans="1:11" ht="12" customHeight="1" x14ac:dyDescent="0.15">
      <c r="A547" s="37"/>
      <c r="K547" s="37"/>
    </row>
    <row r="548" spans="1:11" ht="12" customHeight="1" x14ac:dyDescent="0.15">
      <c r="A548" s="37"/>
      <c r="K548" s="37"/>
    </row>
    <row r="549" spans="1:11" ht="12" customHeight="1" x14ac:dyDescent="0.15">
      <c r="A549" s="37"/>
      <c r="K549" s="37"/>
    </row>
    <row r="550" spans="1:11" ht="12" customHeight="1" x14ac:dyDescent="0.15">
      <c r="A550" s="37"/>
      <c r="K550" s="37"/>
    </row>
    <row r="551" spans="1:11" ht="12" customHeight="1" x14ac:dyDescent="0.15">
      <c r="A551" s="37"/>
      <c r="K551" s="37"/>
    </row>
    <row r="552" spans="1:11" ht="12" customHeight="1" x14ac:dyDescent="0.15">
      <c r="A552" s="37"/>
      <c r="K552" s="37"/>
    </row>
    <row r="553" spans="1:11" ht="12" customHeight="1" x14ac:dyDescent="0.15">
      <c r="A553" s="37"/>
      <c r="K553" s="37"/>
    </row>
    <row r="554" spans="1:11" ht="12" customHeight="1" x14ac:dyDescent="0.15">
      <c r="A554" s="37"/>
      <c r="K554" s="37"/>
    </row>
    <row r="555" spans="1:11" ht="12" customHeight="1" x14ac:dyDescent="0.15">
      <c r="A555" s="37"/>
      <c r="K555" s="37"/>
    </row>
    <row r="556" spans="1:11" ht="12" customHeight="1" x14ac:dyDescent="0.15">
      <c r="A556" s="37"/>
      <c r="K556" s="37"/>
    </row>
    <row r="557" spans="1:11" ht="12" customHeight="1" x14ac:dyDescent="0.15">
      <c r="A557" s="37"/>
      <c r="K557" s="37"/>
    </row>
    <row r="558" spans="1:11" ht="12" customHeight="1" x14ac:dyDescent="0.15">
      <c r="A558" s="37"/>
      <c r="K558" s="37"/>
    </row>
    <row r="559" spans="1:11" ht="12" customHeight="1" x14ac:dyDescent="0.15">
      <c r="A559" s="37"/>
      <c r="K559" s="37"/>
    </row>
    <row r="560" spans="1:11" ht="12" customHeight="1" x14ac:dyDescent="0.15">
      <c r="A560" s="37"/>
      <c r="K560" s="37"/>
    </row>
    <row r="561" spans="1:11" ht="12" customHeight="1" x14ac:dyDescent="0.15">
      <c r="A561" s="37"/>
      <c r="K561" s="37"/>
    </row>
    <row r="562" spans="1:11" ht="12" customHeight="1" x14ac:dyDescent="0.15">
      <c r="A562" s="37"/>
      <c r="K562" s="37"/>
    </row>
    <row r="563" spans="1:11" ht="12" customHeight="1" x14ac:dyDescent="0.15">
      <c r="A563" s="37"/>
      <c r="K563" s="37"/>
    </row>
    <row r="564" spans="1:11" ht="12" customHeight="1" x14ac:dyDescent="0.15">
      <c r="A564" s="37"/>
      <c r="K564" s="37"/>
    </row>
    <row r="565" spans="1:11" ht="12" customHeight="1" x14ac:dyDescent="0.15">
      <c r="A565" s="37"/>
      <c r="K565" s="37"/>
    </row>
    <row r="566" spans="1:11" ht="12" customHeight="1" x14ac:dyDescent="0.15">
      <c r="A566" s="37"/>
      <c r="K566" s="37"/>
    </row>
    <row r="567" spans="1:11" ht="12" customHeight="1" x14ac:dyDescent="0.15">
      <c r="A567" s="37"/>
      <c r="K567" s="37"/>
    </row>
    <row r="568" spans="1:11" ht="12" customHeight="1" x14ac:dyDescent="0.15">
      <c r="A568" s="37"/>
      <c r="K568" s="37"/>
    </row>
    <row r="569" spans="1:11" ht="12" customHeight="1" x14ac:dyDescent="0.15">
      <c r="A569" s="37"/>
      <c r="K569" s="37"/>
    </row>
    <row r="570" spans="1:11" ht="12" customHeight="1" x14ac:dyDescent="0.15">
      <c r="A570" s="37"/>
      <c r="K570" s="37"/>
    </row>
    <row r="571" spans="1:11" ht="12" customHeight="1" x14ac:dyDescent="0.15">
      <c r="A571" s="37"/>
      <c r="K571" s="37"/>
    </row>
    <row r="572" spans="1:11" ht="12" customHeight="1" x14ac:dyDescent="0.15">
      <c r="A572" s="37"/>
      <c r="K572" s="37"/>
    </row>
    <row r="573" spans="1:11" ht="12" customHeight="1" x14ac:dyDescent="0.15">
      <c r="A573" s="37"/>
      <c r="K573" s="37"/>
    </row>
    <row r="574" spans="1:11" ht="12" customHeight="1" x14ac:dyDescent="0.15">
      <c r="A574" s="37"/>
      <c r="K574" s="37"/>
    </row>
    <row r="575" spans="1:11" ht="12" customHeight="1" x14ac:dyDescent="0.15">
      <c r="A575" s="37"/>
      <c r="K575" s="37"/>
    </row>
    <row r="576" spans="1:11" ht="12" customHeight="1" x14ac:dyDescent="0.15">
      <c r="A576" s="37"/>
      <c r="K576" s="37"/>
    </row>
    <row r="577" spans="1:11" ht="12" customHeight="1" x14ac:dyDescent="0.15">
      <c r="A577" s="37"/>
      <c r="K577" s="37"/>
    </row>
    <row r="578" spans="1:11" ht="12" customHeight="1" x14ac:dyDescent="0.15">
      <c r="A578" s="37"/>
      <c r="K578" s="37"/>
    </row>
    <row r="579" spans="1:11" ht="12" customHeight="1" x14ac:dyDescent="0.15">
      <c r="A579" s="37"/>
      <c r="K579" s="37"/>
    </row>
    <row r="580" spans="1:11" ht="12" customHeight="1" x14ac:dyDescent="0.15">
      <c r="A580" s="37"/>
      <c r="K580" s="37"/>
    </row>
    <row r="581" spans="1:11" ht="12" customHeight="1" x14ac:dyDescent="0.15">
      <c r="A581" s="37"/>
      <c r="K581" s="37"/>
    </row>
    <row r="582" spans="1:11" ht="12" customHeight="1" x14ac:dyDescent="0.15">
      <c r="A582" s="37"/>
      <c r="K582" s="37"/>
    </row>
    <row r="583" spans="1:11" ht="12" customHeight="1" x14ac:dyDescent="0.15">
      <c r="A583" s="37"/>
      <c r="K583" s="37"/>
    </row>
    <row r="584" spans="1:11" ht="12" customHeight="1" x14ac:dyDescent="0.15">
      <c r="A584" s="37"/>
      <c r="K584" s="37"/>
    </row>
    <row r="585" spans="1:11" ht="12" customHeight="1" x14ac:dyDescent="0.15">
      <c r="A585" s="37"/>
      <c r="K585" s="37"/>
    </row>
    <row r="586" spans="1:11" ht="12" customHeight="1" x14ac:dyDescent="0.15">
      <c r="A586" s="37"/>
      <c r="K586" s="37"/>
    </row>
    <row r="587" spans="1:11" ht="12" customHeight="1" x14ac:dyDescent="0.15">
      <c r="A587" s="37"/>
      <c r="K587" s="37"/>
    </row>
    <row r="588" spans="1:11" ht="12" customHeight="1" x14ac:dyDescent="0.15">
      <c r="A588" s="37"/>
      <c r="K588" s="37"/>
    </row>
    <row r="589" spans="1:11" ht="12" customHeight="1" x14ac:dyDescent="0.15">
      <c r="A589" s="37"/>
      <c r="K589" s="37"/>
    </row>
    <row r="590" spans="1:11" ht="12" customHeight="1" x14ac:dyDescent="0.15">
      <c r="A590" s="37"/>
      <c r="K590" s="37"/>
    </row>
    <row r="591" spans="1:11" ht="12" customHeight="1" x14ac:dyDescent="0.15">
      <c r="A591" s="37"/>
      <c r="K591" s="37"/>
    </row>
    <row r="592" spans="1:11" ht="12" customHeight="1" x14ac:dyDescent="0.15">
      <c r="A592" s="37"/>
      <c r="K592" s="37"/>
    </row>
    <row r="593" spans="1:11" ht="12" customHeight="1" x14ac:dyDescent="0.15">
      <c r="A593" s="37"/>
      <c r="K593" s="37"/>
    </row>
    <row r="594" spans="1:11" ht="12" customHeight="1" x14ac:dyDescent="0.15">
      <c r="A594" s="37"/>
      <c r="K594" s="37"/>
    </row>
    <row r="595" spans="1:11" ht="12" customHeight="1" x14ac:dyDescent="0.15">
      <c r="A595" s="37"/>
      <c r="K595" s="37"/>
    </row>
    <row r="596" spans="1:11" ht="12" customHeight="1" x14ac:dyDescent="0.15">
      <c r="A596" s="37"/>
      <c r="K596" s="37"/>
    </row>
    <row r="597" spans="1:11" ht="12" customHeight="1" x14ac:dyDescent="0.15">
      <c r="A597" s="37"/>
      <c r="K597" s="37"/>
    </row>
    <row r="598" spans="1:11" ht="12" customHeight="1" x14ac:dyDescent="0.15">
      <c r="A598" s="37"/>
      <c r="K598" s="37"/>
    </row>
    <row r="599" spans="1:11" ht="12" customHeight="1" x14ac:dyDescent="0.15">
      <c r="A599" s="37"/>
      <c r="K599" s="37"/>
    </row>
    <row r="600" spans="1:11" ht="12" customHeight="1" x14ac:dyDescent="0.15">
      <c r="A600" s="37"/>
      <c r="K600" s="37"/>
    </row>
    <row r="601" spans="1:11" ht="12" customHeight="1" x14ac:dyDescent="0.15">
      <c r="A601" s="37"/>
      <c r="K601" s="37"/>
    </row>
    <row r="602" spans="1:11" ht="12" customHeight="1" x14ac:dyDescent="0.15">
      <c r="A602" s="37"/>
      <c r="K602" s="37"/>
    </row>
    <row r="603" spans="1:11" ht="12" customHeight="1" x14ac:dyDescent="0.15">
      <c r="A603" s="37"/>
      <c r="K603" s="37"/>
    </row>
    <row r="604" spans="1:11" ht="12" customHeight="1" x14ac:dyDescent="0.15">
      <c r="A604" s="37"/>
      <c r="K604" s="37"/>
    </row>
    <row r="605" spans="1:11" ht="12" customHeight="1" x14ac:dyDescent="0.15">
      <c r="A605" s="37"/>
      <c r="K605" s="37"/>
    </row>
    <row r="606" spans="1:11" ht="12" customHeight="1" x14ac:dyDescent="0.15">
      <c r="A606" s="37"/>
      <c r="K606" s="37"/>
    </row>
    <row r="607" spans="1:11" ht="12" customHeight="1" x14ac:dyDescent="0.15">
      <c r="A607" s="37"/>
      <c r="K607" s="37"/>
    </row>
    <row r="608" spans="1:11" ht="12" customHeight="1" x14ac:dyDescent="0.15">
      <c r="A608" s="37"/>
      <c r="K608" s="37"/>
    </row>
    <row r="609" spans="1:11" ht="12" customHeight="1" x14ac:dyDescent="0.15">
      <c r="A609" s="37"/>
      <c r="K609" s="37"/>
    </row>
    <row r="610" spans="1:11" ht="12" customHeight="1" x14ac:dyDescent="0.15">
      <c r="A610" s="37"/>
      <c r="K610" s="37"/>
    </row>
    <row r="611" spans="1:11" ht="12" customHeight="1" x14ac:dyDescent="0.15">
      <c r="A611" s="37"/>
      <c r="K611" s="37"/>
    </row>
    <row r="612" spans="1:11" ht="12" customHeight="1" x14ac:dyDescent="0.15">
      <c r="A612" s="37"/>
      <c r="K612" s="37"/>
    </row>
    <row r="613" spans="1:11" ht="12" customHeight="1" x14ac:dyDescent="0.15">
      <c r="A613" s="37"/>
      <c r="K613" s="37"/>
    </row>
    <row r="614" spans="1:11" ht="12" customHeight="1" x14ac:dyDescent="0.15">
      <c r="A614" s="37"/>
      <c r="K614" s="37"/>
    </row>
    <row r="615" spans="1:11" ht="12" customHeight="1" x14ac:dyDescent="0.15">
      <c r="A615" s="37"/>
      <c r="K615" s="37"/>
    </row>
    <row r="616" spans="1:11" ht="12" customHeight="1" x14ac:dyDescent="0.15">
      <c r="A616" s="37"/>
      <c r="K616" s="37"/>
    </row>
    <row r="617" spans="1:11" ht="12" customHeight="1" x14ac:dyDescent="0.15">
      <c r="A617" s="37"/>
      <c r="K617" s="37"/>
    </row>
    <row r="618" spans="1:11" ht="12" customHeight="1" x14ac:dyDescent="0.15">
      <c r="A618" s="37"/>
      <c r="K618" s="37"/>
    </row>
    <row r="619" spans="1:11" ht="12" customHeight="1" x14ac:dyDescent="0.15">
      <c r="A619" s="37"/>
      <c r="K619" s="37"/>
    </row>
    <row r="620" spans="1:11" ht="12" customHeight="1" x14ac:dyDescent="0.15">
      <c r="A620" s="37"/>
      <c r="K620" s="37"/>
    </row>
    <row r="621" spans="1:11" ht="12" customHeight="1" x14ac:dyDescent="0.15">
      <c r="A621" s="37"/>
      <c r="K621" s="37"/>
    </row>
    <row r="622" spans="1:11" ht="12" customHeight="1" x14ac:dyDescent="0.15">
      <c r="A622" s="37"/>
      <c r="K622" s="37"/>
    </row>
    <row r="623" spans="1:11" ht="12" customHeight="1" x14ac:dyDescent="0.15">
      <c r="A623" s="37"/>
      <c r="K623" s="37"/>
    </row>
    <row r="624" spans="1:11" ht="12" customHeight="1" x14ac:dyDescent="0.15">
      <c r="A624" s="37"/>
      <c r="K624" s="37"/>
    </row>
    <row r="625" spans="1:11" ht="12" customHeight="1" x14ac:dyDescent="0.15">
      <c r="A625" s="37"/>
      <c r="K625" s="37"/>
    </row>
    <row r="626" spans="1:11" ht="12" customHeight="1" x14ac:dyDescent="0.15">
      <c r="A626" s="37"/>
      <c r="K626" s="37"/>
    </row>
    <row r="627" spans="1:11" ht="12" customHeight="1" x14ac:dyDescent="0.15">
      <c r="A627" s="37"/>
      <c r="K627" s="37"/>
    </row>
    <row r="628" spans="1:11" ht="12" customHeight="1" x14ac:dyDescent="0.15">
      <c r="A628" s="37"/>
      <c r="K628" s="37"/>
    </row>
    <row r="629" spans="1:11" ht="12" customHeight="1" x14ac:dyDescent="0.15">
      <c r="A629" s="37"/>
      <c r="K629" s="37"/>
    </row>
    <row r="630" spans="1:11" ht="12" customHeight="1" x14ac:dyDescent="0.15">
      <c r="A630" s="37"/>
      <c r="K630" s="37"/>
    </row>
    <row r="631" spans="1:11" ht="12" customHeight="1" x14ac:dyDescent="0.15">
      <c r="A631" s="37"/>
      <c r="K631" s="37"/>
    </row>
    <row r="632" spans="1:11" ht="12" customHeight="1" x14ac:dyDescent="0.15">
      <c r="A632" s="37"/>
      <c r="K632" s="37"/>
    </row>
    <row r="633" spans="1:11" ht="12" customHeight="1" x14ac:dyDescent="0.15">
      <c r="A633" s="37"/>
      <c r="K633" s="37"/>
    </row>
    <row r="634" spans="1:11" ht="12" customHeight="1" x14ac:dyDescent="0.15">
      <c r="A634" s="37"/>
      <c r="K634" s="37"/>
    </row>
    <row r="635" spans="1:11" ht="12" customHeight="1" x14ac:dyDescent="0.15">
      <c r="A635" s="37"/>
      <c r="K635" s="37"/>
    </row>
    <row r="636" spans="1:11" ht="12" customHeight="1" x14ac:dyDescent="0.15">
      <c r="A636" s="37"/>
      <c r="K636" s="37"/>
    </row>
    <row r="637" spans="1:11" ht="12" customHeight="1" x14ac:dyDescent="0.15">
      <c r="A637" s="37"/>
      <c r="K637" s="37"/>
    </row>
    <row r="638" spans="1:11" ht="12" customHeight="1" x14ac:dyDescent="0.15">
      <c r="A638" s="37"/>
      <c r="K638" s="37"/>
    </row>
    <row r="639" spans="1:11" ht="12" customHeight="1" x14ac:dyDescent="0.15">
      <c r="A639" s="37"/>
      <c r="K639" s="37"/>
    </row>
    <row r="640" spans="1:11" ht="12" customHeight="1" x14ac:dyDescent="0.15">
      <c r="A640" s="37"/>
      <c r="K640" s="37"/>
    </row>
    <row r="641" spans="1:11" ht="12" customHeight="1" x14ac:dyDescent="0.15">
      <c r="A641" s="37"/>
      <c r="K641" s="37"/>
    </row>
    <row r="642" spans="1:11" ht="12" customHeight="1" x14ac:dyDescent="0.15">
      <c r="A642" s="37"/>
      <c r="K642" s="37"/>
    </row>
    <row r="643" spans="1:11" ht="12" customHeight="1" x14ac:dyDescent="0.15">
      <c r="A643" s="37"/>
      <c r="K643" s="37"/>
    </row>
    <row r="644" spans="1:11" ht="12" customHeight="1" x14ac:dyDescent="0.15">
      <c r="A644" s="37"/>
      <c r="K644" s="37"/>
    </row>
    <row r="645" spans="1:11" ht="12" customHeight="1" x14ac:dyDescent="0.15">
      <c r="A645" s="37"/>
      <c r="K645" s="37"/>
    </row>
    <row r="646" spans="1:11" ht="12" customHeight="1" x14ac:dyDescent="0.15">
      <c r="A646" s="37"/>
      <c r="K646" s="37"/>
    </row>
    <row r="647" spans="1:11" ht="12" customHeight="1" x14ac:dyDescent="0.15">
      <c r="A647" s="37"/>
      <c r="K647" s="37"/>
    </row>
    <row r="648" spans="1:11" ht="12" customHeight="1" x14ac:dyDescent="0.15">
      <c r="A648" s="37"/>
      <c r="K648" s="37"/>
    </row>
    <row r="649" spans="1:11" ht="12" customHeight="1" x14ac:dyDescent="0.15">
      <c r="A649" s="37"/>
      <c r="K649" s="37"/>
    </row>
    <row r="650" spans="1:11" ht="12" customHeight="1" x14ac:dyDescent="0.15">
      <c r="A650" s="37"/>
      <c r="K650" s="37"/>
    </row>
    <row r="651" spans="1:11" ht="12" customHeight="1" x14ac:dyDescent="0.15">
      <c r="A651" s="37"/>
      <c r="K651" s="37"/>
    </row>
    <row r="652" spans="1:11" ht="12" customHeight="1" x14ac:dyDescent="0.15">
      <c r="A652" s="37"/>
      <c r="K652" s="37"/>
    </row>
    <row r="653" spans="1:11" ht="12" customHeight="1" x14ac:dyDescent="0.15">
      <c r="A653" s="37"/>
      <c r="K653" s="37"/>
    </row>
    <row r="654" spans="1:11" ht="12" customHeight="1" x14ac:dyDescent="0.15">
      <c r="A654" s="37"/>
      <c r="K654" s="37"/>
    </row>
    <row r="655" spans="1:11" ht="12" customHeight="1" x14ac:dyDescent="0.15">
      <c r="A655" s="37"/>
      <c r="K655" s="37"/>
    </row>
    <row r="656" spans="1:11" ht="12" customHeight="1" x14ac:dyDescent="0.15">
      <c r="A656" s="37"/>
      <c r="K656" s="37"/>
    </row>
    <row r="657" spans="1:11" ht="12" customHeight="1" x14ac:dyDescent="0.15">
      <c r="A657" s="37"/>
      <c r="K657" s="37"/>
    </row>
    <row r="658" spans="1:11" ht="12" customHeight="1" x14ac:dyDescent="0.15">
      <c r="A658" s="37"/>
      <c r="K658" s="37"/>
    </row>
    <row r="659" spans="1:11" ht="12" customHeight="1" x14ac:dyDescent="0.15">
      <c r="A659" s="37"/>
      <c r="K659" s="37"/>
    </row>
    <row r="660" spans="1:11" ht="12" customHeight="1" x14ac:dyDescent="0.15">
      <c r="A660" s="37"/>
      <c r="K660" s="37"/>
    </row>
    <row r="661" spans="1:11" ht="12" customHeight="1" x14ac:dyDescent="0.15">
      <c r="A661" s="37"/>
      <c r="K661" s="37"/>
    </row>
    <row r="662" spans="1:11" ht="12" customHeight="1" x14ac:dyDescent="0.15">
      <c r="A662" s="37"/>
      <c r="K662" s="37"/>
    </row>
    <row r="663" spans="1:11" ht="12" customHeight="1" x14ac:dyDescent="0.15">
      <c r="A663" s="37"/>
      <c r="K663" s="37"/>
    </row>
    <row r="664" spans="1:11" ht="12" customHeight="1" x14ac:dyDescent="0.15">
      <c r="A664" s="37"/>
      <c r="K664" s="37"/>
    </row>
    <row r="665" spans="1:11" ht="12" customHeight="1" x14ac:dyDescent="0.15">
      <c r="A665" s="37"/>
      <c r="K665" s="37"/>
    </row>
    <row r="666" spans="1:11" ht="12" customHeight="1" x14ac:dyDescent="0.15">
      <c r="A666" s="37"/>
      <c r="K666" s="37"/>
    </row>
    <row r="667" spans="1:11" ht="12" customHeight="1" x14ac:dyDescent="0.15">
      <c r="A667" s="37"/>
      <c r="K667" s="37"/>
    </row>
    <row r="668" spans="1:11" ht="12" customHeight="1" x14ac:dyDescent="0.15">
      <c r="A668" s="37"/>
      <c r="K668" s="37"/>
    </row>
    <row r="669" spans="1:11" ht="12" customHeight="1" x14ac:dyDescent="0.15">
      <c r="A669" s="37"/>
      <c r="K669" s="37"/>
    </row>
    <row r="670" spans="1:11" ht="12" customHeight="1" x14ac:dyDescent="0.15">
      <c r="A670" s="37"/>
      <c r="K670" s="37"/>
    </row>
    <row r="671" spans="1:11" ht="12" customHeight="1" x14ac:dyDescent="0.15">
      <c r="A671" s="37"/>
      <c r="K671" s="37"/>
    </row>
    <row r="672" spans="1:11" ht="12" customHeight="1" x14ac:dyDescent="0.15">
      <c r="A672" s="37"/>
      <c r="K672" s="37"/>
    </row>
    <row r="673" spans="1:11" ht="12" customHeight="1" x14ac:dyDescent="0.15">
      <c r="A673" s="37"/>
      <c r="K673" s="37"/>
    </row>
    <row r="674" spans="1:11" ht="12" customHeight="1" x14ac:dyDescent="0.15">
      <c r="A674" s="37"/>
      <c r="K674" s="37"/>
    </row>
    <row r="675" spans="1:11" ht="12" customHeight="1" x14ac:dyDescent="0.15">
      <c r="A675" s="37"/>
      <c r="K675" s="37"/>
    </row>
    <row r="676" spans="1:11" ht="12" customHeight="1" x14ac:dyDescent="0.15">
      <c r="A676" s="37"/>
      <c r="K676" s="37"/>
    </row>
    <row r="677" spans="1:11" ht="12" customHeight="1" x14ac:dyDescent="0.15">
      <c r="A677" s="37"/>
      <c r="K677" s="37"/>
    </row>
    <row r="678" spans="1:11" ht="12" customHeight="1" x14ac:dyDescent="0.15">
      <c r="A678" s="37"/>
      <c r="K678" s="37"/>
    </row>
    <row r="679" spans="1:11" ht="12" customHeight="1" x14ac:dyDescent="0.15">
      <c r="A679" s="37"/>
      <c r="K679" s="37"/>
    </row>
    <row r="680" spans="1:11" ht="12" customHeight="1" x14ac:dyDescent="0.15">
      <c r="A680" s="37"/>
      <c r="K680" s="37"/>
    </row>
    <row r="681" spans="1:11" ht="12" customHeight="1" x14ac:dyDescent="0.15">
      <c r="A681" s="37"/>
      <c r="K681" s="37"/>
    </row>
    <row r="682" spans="1:11" ht="12" customHeight="1" x14ac:dyDescent="0.15">
      <c r="A682" s="37"/>
      <c r="K682" s="37"/>
    </row>
    <row r="683" spans="1:11" ht="12" customHeight="1" x14ac:dyDescent="0.15">
      <c r="A683" s="37"/>
      <c r="K683" s="37"/>
    </row>
    <row r="684" spans="1:11" ht="12" customHeight="1" x14ac:dyDescent="0.15">
      <c r="A684" s="37"/>
      <c r="K684" s="37"/>
    </row>
    <row r="685" spans="1:11" ht="12" customHeight="1" x14ac:dyDescent="0.15">
      <c r="A685" s="37"/>
      <c r="K685" s="37"/>
    </row>
    <row r="686" spans="1:11" ht="12" customHeight="1" x14ac:dyDescent="0.15">
      <c r="A686" s="37"/>
      <c r="K686" s="37"/>
    </row>
    <row r="687" spans="1:11" ht="12" customHeight="1" x14ac:dyDescent="0.15">
      <c r="A687" s="37"/>
      <c r="K687" s="37"/>
    </row>
    <row r="688" spans="1:11" ht="12" customHeight="1" x14ac:dyDescent="0.15">
      <c r="A688" s="37"/>
      <c r="K688" s="37"/>
    </row>
    <row r="689" spans="1:11" ht="12" customHeight="1" x14ac:dyDescent="0.15">
      <c r="A689" s="37"/>
      <c r="K689" s="37"/>
    </row>
    <row r="690" spans="1:11" ht="12" customHeight="1" x14ac:dyDescent="0.15">
      <c r="A690" s="37"/>
      <c r="K690" s="37"/>
    </row>
    <row r="691" spans="1:11" ht="12" customHeight="1" x14ac:dyDescent="0.15">
      <c r="A691" s="37"/>
      <c r="K691" s="37"/>
    </row>
    <row r="692" spans="1:11" ht="12" customHeight="1" x14ac:dyDescent="0.15">
      <c r="A692" s="37"/>
      <c r="K692" s="37"/>
    </row>
    <row r="693" spans="1:11" ht="12" customHeight="1" x14ac:dyDescent="0.15">
      <c r="A693" s="37"/>
      <c r="K693" s="37"/>
    </row>
    <row r="694" spans="1:11" ht="12" customHeight="1" x14ac:dyDescent="0.15">
      <c r="A694" s="37"/>
      <c r="K694" s="37"/>
    </row>
    <row r="695" spans="1:11" ht="12" customHeight="1" x14ac:dyDescent="0.15">
      <c r="A695" s="37"/>
      <c r="K695" s="37"/>
    </row>
    <row r="696" spans="1:11" ht="12" customHeight="1" x14ac:dyDescent="0.15">
      <c r="A696" s="37"/>
      <c r="K696" s="37"/>
    </row>
    <row r="697" spans="1:11" ht="12" customHeight="1" x14ac:dyDescent="0.15">
      <c r="A697" s="37"/>
      <c r="K697" s="37"/>
    </row>
    <row r="698" spans="1:11" ht="12" customHeight="1" x14ac:dyDescent="0.15">
      <c r="A698" s="37"/>
      <c r="K698" s="37"/>
    </row>
    <row r="699" spans="1:11" ht="12" customHeight="1" x14ac:dyDescent="0.15">
      <c r="A699" s="37"/>
      <c r="K699" s="37"/>
    </row>
    <row r="700" spans="1:11" ht="12" customHeight="1" x14ac:dyDescent="0.15">
      <c r="A700" s="37"/>
      <c r="K700" s="37"/>
    </row>
    <row r="701" spans="1:11" ht="12" customHeight="1" x14ac:dyDescent="0.15">
      <c r="A701" s="37"/>
      <c r="K701" s="37"/>
    </row>
    <row r="702" spans="1:11" ht="12" customHeight="1" x14ac:dyDescent="0.15">
      <c r="A702" s="37"/>
      <c r="K702" s="37"/>
    </row>
    <row r="703" spans="1:11" ht="12" customHeight="1" x14ac:dyDescent="0.15">
      <c r="A703" s="37"/>
      <c r="K703" s="37"/>
    </row>
    <row r="704" spans="1:11" ht="12" customHeight="1" x14ac:dyDescent="0.15">
      <c r="A704" s="37"/>
      <c r="K704" s="37"/>
    </row>
    <row r="705" spans="1:11" ht="12" customHeight="1" x14ac:dyDescent="0.15">
      <c r="A705" s="37"/>
      <c r="K705" s="37"/>
    </row>
    <row r="706" spans="1:11" ht="12" customHeight="1" x14ac:dyDescent="0.15">
      <c r="A706" s="37"/>
      <c r="K706" s="37"/>
    </row>
    <row r="707" spans="1:11" ht="12" customHeight="1" x14ac:dyDescent="0.15">
      <c r="A707" s="37"/>
      <c r="K707" s="37"/>
    </row>
    <row r="708" spans="1:11" ht="12" customHeight="1" x14ac:dyDescent="0.15">
      <c r="A708" s="37"/>
      <c r="K708" s="37"/>
    </row>
    <row r="709" spans="1:11" ht="12" customHeight="1" x14ac:dyDescent="0.15">
      <c r="A709" s="37"/>
      <c r="K709" s="37"/>
    </row>
    <row r="710" spans="1:11" ht="12" customHeight="1" x14ac:dyDescent="0.15">
      <c r="A710" s="37"/>
      <c r="K710" s="37"/>
    </row>
    <row r="711" spans="1:11" ht="12" customHeight="1" x14ac:dyDescent="0.15">
      <c r="A711" s="37"/>
      <c r="K711" s="37"/>
    </row>
    <row r="712" spans="1:11" ht="12" customHeight="1" x14ac:dyDescent="0.15">
      <c r="A712" s="37"/>
      <c r="K712" s="37"/>
    </row>
    <row r="713" spans="1:11" ht="12" customHeight="1" x14ac:dyDescent="0.15">
      <c r="A713" s="37"/>
      <c r="K713" s="37"/>
    </row>
    <row r="714" spans="1:11" ht="12" customHeight="1" x14ac:dyDescent="0.15">
      <c r="A714" s="37"/>
      <c r="K714" s="37"/>
    </row>
    <row r="715" spans="1:11" ht="12" customHeight="1" x14ac:dyDescent="0.15">
      <c r="A715" s="37"/>
      <c r="K715" s="37"/>
    </row>
    <row r="716" spans="1:11" ht="12" customHeight="1" x14ac:dyDescent="0.15">
      <c r="A716" s="37"/>
      <c r="K716" s="37"/>
    </row>
    <row r="717" spans="1:11" ht="12" customHeight="1" x14ac:dyDescent="0.15">
      <c r="A717" s="37"/>
      <c r="K717" s="37"/>
    </row>
    <row r="718" spans="1:11" ht="12" customHeight="1" x14ac:dyDescent="0.15">
      <c r="A718" s="37"/>
      <c r="K718" s="37"/>
    </row>
    <row r="719" spans="1:11" ht="12" customHeight="1" x14ac:dyDescent="0.15">
      <c r="A719" s="37"/>
      <c r="K719" s="37"/>
    </row>
    <row r="720" spans="1:11" ht="12" customHeight="1" x14ac:dyDescent="0.15">
      <c r="A720" s="37"/>
      <c r="K720" s="37"/>
    </row>
    <row r="721" spans="1:11" ht="12" customHeight="1" x14ac:dyDescent="0.15">
      <c r="A721" s="37"/>
      <c r="K721" s="37"/>
    </row>
    <row r="722" spans="1:11" ht="12" customHeight="1" x14ac:dyDescent="0.15">
      <c r="A722" s="37"/>
      <c r="K722" s="37"/>
    </row>
    <row r="723" spans="1:11" ht="12" customHeight="1" x14ac:dyDescent="0.15">
      <c r="A723" s="37"/>
      <c r="K723" s="37"/>
    </row>
    <row r="724" spans="1:11" ht="12" customHeight="1" x14ac:dyDescent="0.15">
      <c r="A724" s="37"/>
      <c r="K724" s="37"/>
    </row>
    <row r="725" spans="1:11" ht="12" customHeight="1" x14ac:dyDescent="0.15">
      <c r="A725" s="37"/>
      <c r="K725" s="37"/>
    </row>
    <row r="726" spans="1:11" ht="12" customHeight="1" x14ac:dyDescent="0.15">
      <c r="A726" s="37"/>
      <c r="K726" s="37"/>
    </row>
    <row r="727" spans="1:11" ht="12" customHeight="1" x14ac:dyDescent="0.15">
      <c r="A727" s="37"/>
      <c r="K727" s="37"/>
    </row>
    <row r="728" spans="1:11" ht="12" customHeight="1" x14ac:dyDescent="0.15">
      <c r="A728" s="37"/>
      <c r="K728" s="37"/>
    </row>
    <row r="729" spans="1:11" ht="12" customHeight="1" x14ac:dyDescent="0.15">
      <c r="A729" s="37"/>
      <c r="K729" s="37"/>
    </row>
    <row r="730" spans="1:11" ht="12" customHeight="1" x14ac:dyDescent="0.15">
      <c r="A730" s="37"/>
      <c r="K730" s="37"/>
    </row>
    <row r="731" spans="1:11" ht="12" customHeight="1" x14ac:dyDescent="0.15">
      <c r="A731" s="37"/>
      <c r="K731" s="37"/>
    </row>
    <row r="732" spans="1:11" ht="12" customHeight="1" x14ac:dyDescent="0.15">
      <c r="A732" s="37"/>
      <c r="K732" s="37"/>
    </row>
    <row r="733" spans="1:11" ht="12" customHeight="1" x14ac:dyDescent="0.15">
      <c r="A733" s="37"/>
      <c r="K733" s="37"/>
    </row>
    <row r="734" spans="1:11" ht="12" customHeight="1" x14ac:dyDescent="0.15">
      <c r="A734" s="37"/>
      <c r="K734" s="37"/>
    </row>
    <row r="735" spans="1:11" ht="12" customHeight="1" x14ac:dyDescent="0.15">
      <c r="A735" s="37"/>
      <c r="K735" s="37"/>
    </row>
    <row r="736" spans="1:11" ht="12" customHeight="1" x14ac:dyDescent="0.15">
      <c r="A736" s="37"/>
      <c r="K736" s="37"/>
    </row>
    <row r="737" spans="1:11" ht="12" customHeight="1" x14ac:dyDescent="0.15">
      <c r="A737" s="37"/>
      <c r="K737" s="37"/>
    </row>
    <row r="738" spans="1:11" ht="12" customHeight="1" x14ac:dyDescent="0.15">
      <c r="A738" s="37"/>
      <c r="K738" s="37"/>
    </row>
    <row r="739" spans="1:11" ht="12" customHeight="1" x14ac:dyDescent="0.15">
      <c r="A739" s="37"/>
      <c r="K739" s="37"/>
    </row>
    <row r="740" spans="1:11" ht="12" customHeight="1" x14ac:dyDescent="0.15">
      <c r="A740" s="37"/>
      <c r="K740" s="37"/>
    </row>
    <row r="741" spans="1:11" ht="12" customHeight="1" x14ac:dyDescent="0.15">
      <c r="A741" s="37"/>
      <c r="K741" s="37"/>
    </row>
    <row r="742" spans="1:11" ht="12" customHeight="1" x14ac:dyDescent="0.15">
      <c r="A742" s="37"/>
      <c r="K742" s="37"/>
    </row>
    <row r="743" spans="1:11" ht="12" customHeight="1" x14ac:dyDescent="0.15">
      <c r="A743" s="37"/>
      <c r="K743" s="37"/>
    </row>
    <row r="744" spans="1:11" ht="12" customHeight="1" x14ac:dyDescent="0.15">
      <c r="A744" s="37"/>
      <c r="K744" s="37"/>
    </row>
    <row r="745" spans="1:11" ht="12" customHeight="1" x14ac:dyDescent="0.15">
      <c r="A745" s="37"/>
      <c r="K745" s="37"/>
    </row>
    <row r="746" spans="1:11" ht="12" customHeight="1" x14ac:dyDescent="0.15">
      <c r="A746" s="37"/>
      <c r="K746" s="37"/>
    </row>
    <row r="747" spans="1:11" ht="12" customHeight="1" x14ac:dyDescent="0.15">
      <c r="A747" s="37"/>
      <c r="K747" s="37"/>
    </row>
    <row r="748" spans="1:11" ht="12" customHeight="1" x14ac:dyDescent="0.15">
      <c r="A748" s="37"/>
      <c r="K748" s="37"/>
    </row>
    <row r="749" spans="1:11" ht="12" customHeight="1" x14ac:dyDescent="0.15">
      <c r="A749" s="37"/>
      <c r="K749" s="37"/>
    </row>
    <row r="750" spans="1:11" ht="12" customHeight="1" x14ac:dyDescent="0.15">
      <c r="A750" s="37"/>
      <c r="K750" s="37"/>
    </row>
    <row r="751" spans="1:11" ht="12" customHeight="1" x14ac:dyDescent="0.15">
      <c r="A751" s="37"/>
      <c r="K751" s="37"/>
    </row>
    <row r="752" spans="1:11" ht="12" customHeight="1" x14ac:dyDescent="0.15">
      <c r="A752" s="37"/>
      <c r="K752" s="37"/>
    </row>
    <row r="753" spans="1:11" ht="12" customHeight="1" x14ac:dyDescent="0.15">
      <c r="A753" s="37"/>
      <c r="K753" s="37"/>
    </row>
    <row r="754" spans="1:11" ht="12" customHeight="1" x14ac:dyDescent="0.15">
      <c r="A754" s="37"/>
      <c r="K754" s="37"/>
    </row>
    <row r="755" spans="1:11" ht="12" customHeight="1" x14ac:dyDescent="0.15">
      <c r="A755" s="37"/>
      <c r="K755" s="37"/>
    </row>
    <row r="756" spans="1:11" ht="12" customHeight="1" x14ac:dyDescent="0.15">
      <c r="A756" s="37"/>
      <c r="K756" s="37"/>
    </row>
    <row r="757" spans="1:11" ht="12" customHeight="1" x14ac:dyDescent="0.15">
      <c r="A757" s="37"/>
      <c r="K757" s="37"/>
    </row>
    <row r="758" spans="1:11" ht="12" customHeight="1" x14ac:dyDescent="0.15">
      <c r="A758" s="37"/>
      <c r="K758" s="37"/>
    </row>
    <row r="759" spans="1:11" ht="12" customHeight="1" x14ac:dyDescent="0.15">
      <c r="A759" s="37"/>
      <c r="K759" s="37"/>
    </row>
    <row r="760" spans="1:11" ht="12" customHeight="1" x14ac:dyDescent="0.15">
      <c r="A760" s="37"/>
      <c r="K760" s="37"/>
    </row>
    <row r="761" spans="1:11" ht="12" customHeight="1" x14ac:dyDescent="0.15">
      <c r="A761" s="37"/>
      <c r="K761" s="37"/>
    </row>
    <row r="762" spans="1:11" ht="12" customHeight="1" x14ac:dyDescent="0.15">
      <c r="A762" s="37"/>
      <c r="K762" s="37"/>
    </row>
    <row r="763" spans="1:11" ht="12" customHeight="1" x14ac:dyDescent="0.15">
      <c r="A763" s="37"/>
      <c r="K763" s="37"/>
    </row>
    <row r="764" spans="1:11" ht="12" customHeight="1" x14ac:dyDescent="0.15">
      <c r="A764" s="37"/>
      <c r="K764" s="37"/>
    </row>
    <row r="765" spans="1:11" ht="12" customHeight="1" x14ac:dyDescent="0.15">
      <c r="A765" s="37"/>
      <c r="K765" s="37"/>
    </row>
    <row r="766" spans="1:11" ht="12" customHeight="1" x14ac:dyDescent="0.15">
      <c r="A766" s="37"/>
      <c r="K766" s="37"/>
    </row>
    <row r="767" spans="1:11" ht="12" customHeight="1" x14ac:dyDescent="0.15">
      <c r="A767" s="37"/>
      <c r="K767" s="37"/>
    </row>
    <row r="768" spans="1:11" ht="12" customHeight="1" x14ac:dyDescent="0.15">
      <c r="A768" s="37"/>
      <c r="K768" s="37"/>
    </row>
    <row r="769" spans="1:11" ht="12" customHeight="1" x14ac:dyDescent="0.15">
      <c r="A769" s="37"/>
      <c r="K769" s="37"/>
    </row>
    <row r="770" spans="1:11" ht="12" customHeight="1" x14ac:dyDescent="0.15">
      <c r="A770" s="37"/>
      <c r="K770" s="37"/>
    </row>
    <row r="771" spans="1:11" ht="12" customHeight="1" x14ac:dyDescent="0.15">
      <c r="A771" s="37"/>
      <c r="K771" s="37"/>
    </row>
    <row r="772" spans="1:11" ht="12" customHeight="1" x14ac:dyDescent="0.15">
      <c r="A772" s="37"/>
      <c r="K772" s="37"/>
    </row>
    <row r="773" spans="1:11" ht="12" customHeight="1" x14ac:dyDescent="0.15">
      <c r="A773" s="37"/>
      <c r="K773" s="37"/>
    </row>
    <row r="774" spans="1:11" ht="12" customHeight="1" x14ac:dyDescent="0.15">
      <c r="A774" s="37"/>
      <c r="K774" s="37"/>
    </row>
    <row r="775" spans="1:11" ht="12" customHeight="1" x14ac:dyDescent="0.15">
      <c r="A775" s="37"/>
      <c r="K775" s="37"/>
    </row>
    <row r="776" spans="1:11" ht="12" customHeight="1" x14ac:dyDescent="0.15">
      <c r="A776" s="37"/>
      <c r="K776" s="37"/>
    </row>
    <row r="777" spans="1:11" ht="12" customHeight="1" x14ac:dyDescent="0.15">
      <c r="A777" s="37"/>
      <c r="K777" s="37"/>
    </row>
    <row r="778" spans="1:11" ht="12" customHeight="1" x14ac:dyDescent="0.15">
      <c r="A778" s="37"/>
      <c r="K778" s="37"/>
    </row>
    <row r="779" spans="1:11" ht="12" customHeight="1" x14ac:dyDescent="0.15">
      <c r="A779" s="37"/>
      <c r="K779" s="37"/>
    </row>
    <row r="780" spans="1:11" ht="12" customHeight="1" x14ac:dyDescent="0.15">
      <c r="A780" s="37"/>
      <c r="K780" s="37"/>
    </row>
    <row r="781" spans="1:11" ht="12" customHeight="1" x14ac:dyDescent="0.15">
      <c r="A781" s="37"/>
      <c r="K781" s="37"/>
    </row>
    <row r="782" spans="1:11" ht="12" customHeight="1" x14ac:dyDescent="0.15">
      <c r="A782" s="37"/>
      <c r="K782" s="37"/>
    </row>
    <row r="783" spans="1:11" ht="12" customHeight="1" x14ac:dyDescent="0.15">
      <c r="A783" s="37"/>
      <c r="K783" s="37"/>
    </row>
    <row r="784" spans="1:11" ht="12" customHeight="1" x14ac:dyDescent="0.15">
      <c r="A784" s="37"/>
      <c r="K784" s="37"/>
    </row>
    <row r="785" spans="1:11" ht="12" customHeight="1" x14ac:dyDescent="0.15">
      <c r="A785" s="37"/>
      <c r="K785" s="37"/>
    </row>
    <row r="786" spans="1:11" ht="12" customHeight="1" x14ac:dyDescent="0.15">
      <c r="A786" s="37"/>
      <c r="K786" s="37"/>
    </row>
    <row r="787" spans="1:11" ht="12" customHeight="1" x14ac:dyDescent="0.15">
      <c r="A787" s="37"/>
      <c r="K787" s="37"/>
    </row>
    <row r="788" spans="1:11" ht="12" customHeight="1" x14ac:dyDescent="0.15">
      <c r="A788" s="37"/>
      <c r="K788" s="37"/>
    </row>
    <row r="789" spans="1:11" ht="12" customHeight="1" x14ac:dyDescent="0.15">
      <c r="A789" s="37"/>
      <c r="K789" s="37"/>
    </row>
    <row r="790" spans="1:11" ht="12" customHeight="1" x14ac:dyDescent="0.15">
      <c r="A790" s="37"/>
      <c r="K790" s="37"/>
    </row>
    <row r="791" spans="1:11" ht="12" customHeight="1" x14ac:dyDescent="0.15">
      <c r="A791" s="37"/>
      <c r="K791" s="37"/>
    </row>
    <row r="792" spans="1:11" ht="12" customHeight="1" x14ac:dyDescent="0.15">
      <c r="A792" s="37"/>
      <c r="K792" s="37"/>
    </row>
    <row r="793" spans="1:11" ht="12" customHeight="1" x14ac:dyDescent="0.15">
      <c r="A793" s="37"/>
      <c r="K793" s="37"/>
    </row>
    <row r="794" spans="1:11" ht="12" customHeight="1" x14ac:dyDescent="0.15">
      <c r="A794" s="37"/>
      <c r="K794" s="37"/>
    </row>
    <row r="795" spans="1:11" ht="12" customHeight="1" x14ac:dyDescent="0.15">
      <c r="A795" s="37"/>
      <c r="K795" s="37"/>
    </row>
    <row r="796" spans="1:11" ht="12" customHeight="1" x14ac:dyDescent="0.15">
      <c r="A796" s="37"/>
      <c r="K796" s="37"/>
    </row>
    <row r="797" spans="1:11" ht="12" customHeight="1" x14ac:dyDescent="0.15">
      <c r="A797" s="37"/>
      <c r="K797" s="37"/>
    </row>
    <row r="798" spans="1:11" ht="12" customHeight="1" x14ac:dyDescent="0.15">
      <c r="A798" s="37"/>
      <c r="K798" s="37"/>
    </row>
    <row r="799" spans="1:11" ht="12" customHeight="1" x14ac:dyDescent="0.15">
      <c r="A799" s="37"/>
      <c r="K799" s="37"/>
    </row>
    <row r="800" spans="1:11" ht="12" customHeight="1" x14ac:dyDescent="0.15">
      <c r="A800" s="37"/>
      <c r="K800" s="37"/>
    </row>
    <row r="801" spans="1:11" ht="12" customHeight="1" x14ac:dyDescent="0.15">
      <c r="A801" s="37"/>
      <c r="K801" s="37"/>
    </row>
    <row r="802" spans="1:11" ht="12" customHeight="1" x14ac:dyDescent="0.15">
      <c r="A802" s="37"/>
      <c r="K802" s="37"/>
    </row>
    <row r="803" spans="1:11" ht="12" customHeight="1" x14ac:dyDescent="0.15">
      <c r="A803" s="37"/>
      <c r="K803" s="37"/>
    </row>
    <row r="804" spans="1:11" ht="12" customHeight="1" x14ac:dyDescent="0.15">
      <c r="A804" s="37"/>
      <c r="K804" s="37"/>
    </row>
    <row r="805" spans="1:11" ht="12" customHeight="1" x14ac:dyDescent="0.15">
      <c r="A805" s="37"/>
      <c r="K805" s="37"/>
    </row>
    <row r="806" spans="1:11" ht="12" customHeight="1" x14ac:dyDescent="0.15">
      <c r="A806" s="37"/>
      <c r="K806" s="37"/>
    </row>
    <row r="807" spans="1:11" ht="12" customHeight="1" x14ac:dyDescent="0.15">
      <c r="A807" s="37"/>
      <c r="K807" s="37"/>
    </row>
    <row r="808" spans="1:11" ht="12" customHeight="1" x14ac:dyDescent="0.15">
      <c r="A808" s="37"/>
      <c r="K808" s="37"/>
    </row>
    <row r="809" spans="1:11" ht="12" customHeight="1" x14ac:dyDescent="0.15">
      <c r="A809" s="37"/>
      <c r="K809" s="37"/>
    </row>
    <row r="810" spans="1:11" ht="12" customHeight="1" x14ac:dyDescent="0.15">
      <c r="A810" s="37"/>
      <c r="K810" s="37"/>
    </row>
    <row r="811" spans="1:11" ht="12" customHeight="1" x14ac:dyDescent="0.15">
      <c r="A811" s="37"/>
      <c r="K811" s="37"/>
    </row>
    <row r="812" spans="1:11" ht="12" customHeight="1" x14ac:dyDescent="0.15">
      <c r="A812" s="37"/>
      <c r="K812" s="37"/>
    </row>
    <row r="813" spans="1:11" ht="12" customHeight="1" x14ac:dyDescent="0.15">
      <c r="A813" s="37"/>
      <c r="K813" s="37"/>
    </row>
    <row r="814" spans="1:11" ht="12" customHeight="1" x14ac:dyDescent="0.15">
      <c r="A814" s="37"/>
      <c r="K814" s="37"/>
    </row>
    <row r="815" spans="1:11" ht="12" customHeight="1" x14ac:dyDescent="0.15">
      <c r="A815" s="37"/>
      <c r="K815" s="37"/>
    </row>
    <row r="816" spans="1:11" ht="12" customHeight="1" x14ac:dyDescent="0.15">
      <c r="A816" s="37"/>
      <c r="K816" s="37"/>
    </row>
    <row r="817" spans="1:11" ht="12" customHeight="1" x14ac:dyDescent="0.15">
      <c r="A817" s="37"/>
      <c r="K817" s="37"/>
    </row>
    <row r="818" spans="1:11" ht="12" customHeight="1" x14ac:dyDescent="0.15">
      <c r="A818" s="37"/>
      <c r="K818" s="37"/>
    </row>
    <row r="819" spans="1:11" ht="12" customHeight="1" x14ac:dyDescent="0.15">
      <c r="A819" s="37"/>
      <c r="K819" s="37"/>
    </row>
    <row r="820" spans="1:11" ht="12" customHeight="1" x14ac:dyDescent="0.15">
      <c r="A820" s="37"/>
      <c r="K820" s="37"/>
    </row>
    <row r="821" spans="1:11" ht="12" customHeight="1" x14ac:dyDescent="0.15">
      <c r="A821" s="37"/>
      <c r="K821" s="37"/>
    </row>
    <row r="822" spans="1:11" ht="12" customHeight="1" x14ac:dyDescent="0.15">
      <c r="A822" s="37"/>
      <c r="K822" s="37"/>
    </row>
    <row r="823" spans="1:11" ht="12" customHeight="1" x14ac:dyDescent="0.15">
      <c r="A823" s="37"/>
      <c r="K823" s="37"/>
    </row>
    <row r="824" spans="1:11" ht="12" customHeight="1" x14ac:dyDescent="0.15">
      <c r="A824" s="37"/>
      <c r="K824" s="37"/>
    </row>
    <row r="825" spans="1:11" ht="12" customHeight="1" x14ac:dyDescent="0.15">
      <c r="A825" s="37"/>
      <c r="K825" s="37"/>
    </row>
    <row r="826" spans="1:11" ht="12" customHeight="1" x14ac:dyDescent="0.15">
      <c r="A826" s="37"/>
      <c r="K826" s="37"/>
    </row>
    <row r="827" spans="1:11" ht="12" customHeight="1" x14ac:dyDescent="0.15">
      <c r="A827" s="37"/>
      <c r="K827" s="37"/>
    </row>
    <row r="828" spans="1:11" ht="12" customHeight="1" x14ac:dyDescent="0.15">
      <c r="A828" s="37"/>
      <c r="K828" s="37"/>
    </row>
    <row r="829" spans="1:11" ht="12" customHeight="1" x14ac:dyDescent="0.15">
      <c r="A829" s="37"/>
      <c r="K829" s="37"/>
    </row>
    <row r="830" spans="1:11" ht="12" customHeight="1" x14ac:dyDescent="0.15">
      <c r="A830" s="37"/>
      <c r="K830" s="37"/>
    </row>
    <row r="831" spans="1:11" ht="12" customHeight="1" x14ac:dyDescent="0.15">
      <c r="A831" s="37"/>
      <c r="K831" s="37"/>
    </row>
    <row r="832" spans="1:11" ht="12" customHeight="1" x14ac:dyDescent="0.15">
      <c r="A832" s="37"/>
      <c r="K832" s="37"/>
    </row>
    <row r="833" spans="1:11" ht="12" customHeight="1" x14ac:dyDescent="0.15">
      <c r="A833" s="37"/>
      <c r="K833" s="37"/>
    </row>
    <row r="834" spans="1:11" ht="12" customHeight="1" x14ac:dyDescent="0.15">
      <c r="A834" s="37"/>
      <c r="K834" s="37"/>
    </row>
    <row r="835" spans="1:11" ht="12" customHeight="1" x14ac:dyDescent="0.15">
      <c r="A835" s="37"/>
      <c r="K835" s="37"/>
    </row>
    <row r="836" spans="1:11" ht="12" customHeight="1" x14ac:dyDescent="0.15">
      <c r="A836" s="37"/>
      <c r="K836" s="37"/>
    </row>
    <row r="837" spans="1:11" ht="12" customHeight="1" x14ac:dyDescent="0.15">
      <c r="A837" s="37"/>
      <c r="K837" s="37"/>
    </row>
    <row r="838" spans="1:11" ht="12" customHeight="1" x14ac:dyDescent="0.15">
      <c r="A838" s="37"/>
      <c r="K838" s="37"/>
    </row>
    <row r="839" spans="1:11" ht="12" customHeight="1" x14ac:dyDescent="0.15">
      <c r="A839" s="37"/>
      <c r="K839" s="37"/>
    </row>
    <row r="840" spans="1:11" ht="12" customHeight="1" x14ac:dyDescent="0.15">
      <c r="A840" s="37"/>
      <c r="K840" s="37"/>
    </row>
    <row r="841" spans="1:11" ht="12" customHeight="1" x14ac:dyDescent="0.15">
      <c r="A841" s="37"/>
      <c r="K841" s="37"/>
    </row>
    <row r="842" spans="1:11" ht="12" customHeight="1" x14ac:dyDescent="0.15">
      <c r="A842" s="37"/>
      <c r="K842" s="37"/>
    </row>
    <row r="843" spans="1:11" ht="12" customHeight="1" x14ac:dyDescent="0.15">
      <c r="A843" s="37"/>
      <c r="K843" s="37"/>
    </row>
    <row r="844" spans="1:11" ht="12" customHeight="1" x14ac:dyDescent="0.15">
      <c r="A844" s="37"/>
      <c r="K844" s="37"/>
    </row>
    <row r="845" spans="1:11" ht="12" customHeight="1" x14ac:dyDescent="0.15">
      <c r="A845" s="37"/>
      <c r="K845" s="37"/>
    </row>
    <row r="846" spans="1:11" ht="12" customHeight="1" x14ac:dyDescent="0.15">
      <c r="A846" s="37"/>
      <c r="K846" s="37"/>
    </row>
    <row r="847" spans="1:11" ht="12" customHeight="1" x14ac:dyDescent="0.15">
      <c r="A847" s="37"/>
      <c r="K847" s="37"/>
    </row>
    <row r="848" spans="1:11" ht="12" customHeight="1" x14ac:dyDescent="0.15">
      <c r="A848" s="37"/>
      <c r="K848" s="37"/>
    </row>
    <row r="849" spans="1:11" ht="12" customHeight="1" x14ac:dyDescent="0.15">
      <c r="A849" s="37"/>
      <c r="K849" s="37"/>
    </row>
    <row r="850" spans="1:11" ht="12" customHeight="1" x14ac:dyDescent="0.15">
      <c r="A850" s="37"/>
      <c r="K850" s="37"/>
    </row>
    <row r="851" spans="1:11" ht="12" customHeight="1" x14ac:dyDescent="0.15">
      <c r="A851" s="37"/>
      <c r="K851" s="37"/>
    </row>
    <row r="852" spans="1:11" ht="12" customHeight="1" x14ac:dyDescent="0.15">
      <c r="A852" s="37"/>
      <c r="K852" s="37"/>
    </row>
    <row r="853" spans="1:11" ht="12" customHeight="1" x14ac:dyDescent="0.15">
      <c r="A853" s="37"/>
      <c r="K853" s="37"/>
    </row>
    <row r="854" spans="1:11" ht="12" customHeight="1" x14ac:dyDescent="0.15">
      <c r="A854" s="37"/>
      <c r="K854" s="37"/>
    </row>
    <row r="855" spans="1:11" ht="12" customHeight="1" x14ac:dyDescent="0.15">
      <c r="A855" s="37"/>
      <c r="K855" s="37"/>
    </row>
    <row r="856" spans="1:11" ht="12" customHeight="1" x14ac:dyDescent="0.15">
      <c r="A856" s="37"/>
      <c r="K856" s="37"/>
    </row>
    <row r="857" spans="1:11" ht="12" customHeight="1" x14ac:dyDescent="0.15">
      <c r="A857" s="37"/>
      <c r="K857" s="37"/>
    </row>
    <row r="858" spans="1:11" ht="12" customHeight="1" x14ac:dyDescent="0.15">
      <c r="A858" s="37"/>
      <c r="K858" s="37"/>
    </row>
    <row r="859" spans="1:11" ht="12" customHeight="1" x14ac:dyDescent="0.15">
      <c r="A859" s="37"/>
      <c r="K859" s="37"/>
    </row>
    <row r="860" spans="1:11" ht="12" customHeight="1" x14ac:dyDescent="0.15">
      <c r="A860" s="37"/>
      <c r="K860" s="37"/>
    </row>
    <row r="861" spans="1:11" ht="12" customHeight="1" x14ac:dyDescent="0.15">
      <c r="A861" s="37"/>
      <c r="K861" s="37"/>
    </row>
    <row r="862" spans="1:11" ht="12" customHeight="1" x14ac:dyDescent="0.15">
      <c r="A862" s="37"/>
      <c r="K862" s="37"/>
    </row>
    <row r="863" spans="1:11" ht="12" customHeight="1" x14ac:dyDescent="0.15">
      <c r="A863" s="37"/>
      <c r="K863" s="37"/>
    </row>
    <row r="864" spans="1:11" ht="12" customHeight="1" x14ac:dyDescent="0.15">
      <c r="A864" s="37"/>
      <c r="K864" s="37"/>
    </row>
    <row r="865" spans="1:11" ht="12" customHeight="1" x14ac:dyDescent="0.15">
      <c r="A865" s="37"/>
      <c r="K865" s="37"/>
    </row>
    <row r="866" spans="1:11" ht="12" customHeight="1" x14ac:dyDescent="0.15">
      <c r="A866" s="37"/>
      <c r="K866" s="37"/>
    </row>
    <row r="867" spans="1:11" ht="12" customHeight="1" x14ac:dyDescent="0.15">
      <c r="A867" s="37"/>
      <c r="K867" s="37"/>
    </row>
    <row r="868" spans="1:11" ht="12" customHeight="1" x14ac:dyDescent="0.15">
      <c r="A868" s="37"/>
      <c r="K868" s="37"/>
    </row>
    <row r="869" spans="1:11" ht="12" customHeight="1" x14ac:dyDescent="0.15">
      <c r="A869" s="37"/>
      <c r="K869" s="37"/>
    </row>
    <row r="870" spans="1:11" ht="12" customHeight="1" x14ac:dyDescent="0.15">
      <c r="A870" s="37"/>
      <c r="K870" s="37"/>
    </row>
    <row r="871" spans="1:11" ht="12" customHeight="1" x14ac:dyDescent="0.15">
      <c r="A871" s="37"/>
      <c r="K871" s="37"/>
    </row>
    <row r="872" spans="1:11" ht="12" customHeight="1" x14ac:dyDescent="0.15">
      <c r="A872" s="37"/>
      <c r="K872" s="37"/>
    </row>
    <row r="873" spans="1:11" ht="12" customHeight="1" x14ac:dyDescent="0.15">
      <c r="A873" s="37"/>
      <c r="K873" s="37"/>
    </row>
    <row r="874" spans="1:11" ht="12" customHeight="1" x14ac:dyDescent="0.15">
      <c r="A874" s="37"/>
      <c r="K874" s="37"/>
    </row>
    <row r="875" spans="1:11" ht="12" customHeight="1" x14ac:dyDescent="0.15">
      <c r="A875" s="37"/>
      <c r="K875" s="37"/>
    </row>
    <row r="876" spans="1:11" ht="12" customHeight="1" x14ac:dyDescent="0.15">
      <c r="A876" s="37"/>
      <c r="K876" s="37"/>
    </row>
    <row r="877" spans="1:11" ht="12" customHeight="1" x14ac:dyDescent="0.15">
      <c r="A877" s="37"/>
      <c r="K877" s="37"/>
    </row>
    <row r="878" spans="1:11" ht="12" customHeight="1" x14ac:dyDescent="0.15">
      <c r="A878" s="37"/>
      <c r="K878" s="37"/>
    </row>
    <row r="879" spans="1:11" ht="12" customHeight="1" x14ac:dyDescent="0.15">
      <c r="A879" s="37"/>
      <c r="K879" s="37"/>
    </row>
    <row r="880" spans="1:11" ht="12" customHeight="1" x14ac:dyDescent="0.15">
      <c r="A880" s="37"/>
      <c r="K880" s="37"/>
    </row>
    <row r="881" spans="1:11" ht="12" customHeight="1" x14ac:dyDescent="0.15">
      <c r="A881" s="37"/>
      <c r="K881" s="37"/>
    </row>
    <row r="882" spans="1:11" ht="12" customHeight="1" x14ac:dyDescent="0.15">
      <c r="A882" s="37"/>
      <c r="K882" s="37"/>
    </row>
    <row r="883" spans="1:11" ht="12" customHeight="1" x14ac:dyDescent="0.15">
      <c r="A883" s="37"/>
      <c r="K883" s="37"/>
    </row>
    <row r="884" spans="1:11" ht="12" customHeight="1" x14ac:dyDescent="0.15">
      <c r="A884" s="37"/>
      <c r="K884" s="37"/>
    </row>
    <row r="885" spans="1:11" ht="12" customHeight="1" x14ac:dyDescent="0.15">
      <c r="A885" s="37"/>
      <c r="K885" s="37"/>
    </row>
    <row r="886" spans="1:11" ht="12" customHeight="1" x14ac:dyDescent="0.15">
      <c r="A886" s="37"/>
      <c r="K886" s="37"/>
    </row>
    <row r="887" spans="1:11" ht="12" customHeight="1" x14ac:dyDescent="0.15">
      <c r="A887" s="37"/>
      <c r="K887" s="37"/>
    </row>
    <row r="888" spans="1:11" ht="12" customHeight="1" x14ac:dyDescent="0.15">
      <c r="A888" s="37"/>
      <c r="K888" s="37"/>
    </row>
    <row r="889" spans="1:11" ht="12" customHeight="1" x14ac:dyDescent="0.15">
      <c r="A889" s="37"/>
      <c r="K889" s="37"/>
    </row>
    <row r="890" spans="1:11" ht="12" customHeight="1" x14ac:dyDescent="0.15">
      <c r="A890" s="37"/>
      <c r="K890" s="37"/>
    </row>
    <row r="891" spans="1:11" ht="12" customHeight="1" x14ac:dyDescent="0.15">
      <c r="A891" s="37"/>
      <c r="K891" s="37"/>
    </row>
    <row r="892" spans="1:11" ht="12" customHeight="1" x14ac:dyDescent="0.15">
      <c r="A892" s="37"/>
      <c r="K892" s="37"/>
    </row>
    <row r="893" spans="1:11" ht="12" customHeight="1" x14ac:dyDescent="0.15">
      <c r="A893" s="37"/>
      <c r="K893" s="37"/>
    </row>
    <row r="894" spans="1:11" ht="12" customHeight="1" x14ac:dyDescent="0.15">
      <c r="A894" s="37"/>
      <c r="K894" s="37"/>
    </row>
    <row r="895" spans="1:11" ht="12" customHeight="1" x14ac:dyDescent="0.15">
      <c r="A895" s="37"/>
      <c r="K895" s="37"/>
    </row>
    <row r="896" spans="1:11" ht="12" customHeight="1" x14ac:dyDescent="0.15">
      <c r="A896" s="37"/>
      <c r="K896" s="37"/>
    </row>
    <row r="897" spans="1:11" ht="12" customHeight="1" x14ac:dyDescent="0.15">
      <c r="A897" s="37"/>
      <c r="K897" s="37"/>
    </row>
    <row r="898" spans="1:11" ht="12" customHeight="1" x14ac:dyDescent="0.15">
      <c r="A898" s="37"/>
      <c r="K898" s="37"/>
    </row>
    <row r="899" spans="1:11" ht="12" customHeight="1" x14ac:dyDescent="0.15">
      <c r="A899" s="37"/>
      <c r="K899" s="37"/>
    </row>
    <row r="900" spans="1:11" ht="12" customHeight="1" x14ac:dyDescent="0.15">
      <c r="A900" s="37"/>
      <c r="K900" s="37"/>
    </row>
    <row r="901" spans="1:11" ht="12" customHeight="1" x14ac:dyDescent="0.15">
      <c r="A901" s="37"/>
      <c r="K901" s="37"/>
    </row>
    <row r="902" spans="1:11" ht="12" customHeight="1" x14ac:dyDescent="0.15">
      <c r="A902" s="37"/>
      <c r="K902" s="37"/>
    </row>
    <row r="903" spans="1:11" ht="12" customHeight="1" x14ac:dyDescent="0.15">
      <c r="A903" s="37"/>
      <c r="K903" s="37"/>
    </row>
    <row r="904" spans="1:11" ht="12" customHeight="1" x14ac:dyDescent="0.15">
      <c r="A904" s="37"/>
      <c r="K904" s="37"/>
    </row>
    <row r="905" spans="1:11" ht="12" customHeight="1" x14ac:dyDescent="0.15">
      <c r="A905" s="37"/>
      <c r="K905" s="37"/>
    </row>
    <row r="906" spans="1:11" ht="12" customHeight="1" x14ac:dyDescent="0.15">
      <c r="A906" s="37"/>
      <c r="K906" s="37"/>
    </row>
    <row r="907" spans="1:11" ht="12" customHeight="1" x14ac:dyDescent="0.15">
      <c r="A907" s="37"/>
      <c r="K907" s="37"/>
    </row>
    <row r="908" spans="1:11" ht="12" customHeight="1" x14ac:dyDescent="0.15">
      <c r="A908" s="37"/>
      <c r="K908" s="37"/>
    </row>
    <row r="909" spans="1:11" ht="12" customHeight="1" x14ac:dyDescent="0.15">
      <c r="A909" s="37"/>
      <c r="K909" s="37"/>
    </row>
    <row r="910" spans="1:11" ht="12" customHeight="1" x14ac:dyDescent="0.15">
      <c r="A910" s="37"/>
      <c r="K910" s="37"/>
    </row>
    <row r="911" spans="1:11" ht="12" customHeight="1" x14ac:dyDescent="0.15">
      <c r="A911" s="37"/>
      <c r="K911" s="37"/>
    </row>
    <row r="912" spans="1:11" ht="12" customHeight="1" x14ac:dyDescent="0.15">
      <c r="A912" s="37"/>
      <c r="K912" s="37"/>
    </row>
    <row r="913" spans="1:11" ht="12" customHeight="1" x14ac:dyDescent="0.15">
      <c r="A913" s="37"/>
      <c r="K913" s="37"/>
    </row>
    <row r="914" spans="1:11" ht="12" customHeight="1" x14ac:dyDescent="0.15">
      <c r="A914" s="37"/>
      <c r="K914" s="37"/>
    </row>
    <row r="915" spans="1:11" ht="12" customHeight="1" x14ac:dyDescent="0.15">
      <c r="A915" s="37"/>
      <c r="K915" s="37"/>
    </row>
    <row r="916" spans="1:11" ht="12" customHeight="1" x14ac:dyDescent="0.15">
      <c r="A916" s="37"/>
      <c r="K916" s="37"/>
    </row>
    <row r="917" spans="1:11" ht="12" customHeight="1" x14ac:dyDescent="0.15">
      <c r="A917" s="37"/>
      <c r="K917" s="37"/>
    </row>
    <row r="918" spans="1:11" ht="12" customHeight="1" x14ac:dyDescent="0.15">
      <c r="A918" s="37"/>
      <c r="K918" s="37"/>
    </row>
    <row r="919" spans="1:11" ht="12" customHeight="1" x14ac:dyDescent="0.15">
      <c r="A919" s="37"/>
      <c r="K919" s="37"/>
    </row>
    <row r="920" spans="1:11" ht="12" customHeight="1" x14ac:dyDescent="0.15">
      <c r="A920" s="37"/>
      <c r="K920" s="37"/>
    </row>
    <row r="921" spans="1:11" ht="12" customHeight="1" x14ac:dyDescent="0.15">
      <c r="A921" s="37"/>
      <c r="K921" s="37"/>
    </row>
    <row r="922" spans="1:11" ht="12" customHeight="1" x14ac:dyDescent="0.15">
      <c r="A922" s="37"/>
      <c r="K922" s="37"/>
    </row>
    <row r="923" spans="1:11" ht="12" customHeight="1" x14ac:dyDescent="0.15">
      <c r="A923" s="37"/>
      <c r="K923" s="37"/>
    </row>
    <row r="924" spans="1:11" ht="12" customHeight="1" x14ac:dyDescent="0.15">
      <c r="A924" s="37"/>
      <c r="K924" s="37"/>
    </row>
    <row r="925" spans="1:11" ht="12" customHeight="1" x14ac:dyDescent="0.15">
      <c r="A925" s="37"/>
      <c r="K925" s="37"/>
    </row>
    <row r="926" spans="1:11" ht="12" customHeight="1" x14ac:dyDescent="0.15">
      <c r="A926" s="37"/>
      <c r="K926" s="37"/>
    </row>
    <row r="927" spans="1:11" ht="12" customHeight="1" x14ac:dyDescent="0.15">
      <c r="A927" s="37"/>
      <c r="K927" s="37"/>
    </row>
    <row r="928" spans="1:11" ht="12" customHeight="1" x14ac:dyDescent="0.15">
      <c r="A928" s="37"/>
      <c r="K928" s="37"/>
    </row>
    <row r="929" spans="1:11" ht="12" customHeight="1" x14ac:dyDescent="0.15">
      <c r="A929" s="37"/>
      <c r="K929" s="37"/>
    </row>
    <row r="930" spans="1:11" ht="12" customHeight="1" x14ac:dyDescent="0.15">
      <c r="A930" s="37"/>
      <c r="K930" s="37"/>
    </row>
    <row r="931" spans="1:11" ht="12" customHeight="1" x14ac:dyDescent="0.15">
      <c r="A931" s="37"/>
      <c r="K931" s="37"/>
    </row>
    <row r="932" spans="1:11" ht="12" customHeight="1" x14ac:dyDescent="0.15">
      <c r="A932" s="37"/>
      <c r="K932" s="37"/>
    </row>
    <row r="933" spans="1:11" ht="12" customHeight="1" x14ac:dyDescent="0.15">
      <c r="A933" s="37"/>
      <c r="K933" s="37"/>
    </row>
    <row r="934" spans="1:11" ht="12" customHeight="1" x14ac:dyDescent="0.15">
      <c r="A934" s="37"/>
      <c r="K934" s="37"/>
    </row>
    <row r="935" spans="1:11" ht="12" customHeight="1" x14ac:dyDescent="0.15">
      <c r="A935" s="37"/>
      <c r="K935" s="37"/>
    </row>
    <row r="936" spans="1:11" ht="12" customHeight="1" x14ac:dyDescent="0.15">
      <c r="A936" s="37"/>
      <c r="K936" s="37"/>
    </row>
    <row r="937" spans="1:11" ht="12" customHeight="1" x14ac:dyDescent="0.15">
      <c r="A937" s="37"/>
      <c r="K937" s="37"/>
    </row>
    <row r="938" spans="1:11" ht="12" customHeight="1" x14ac:dyDescent="0.15">
      <c r="A938" s="37"/>
      <c r="K938" s="37"/>
    </row>
    <row r="939" spans="1:11" ht="12" customHeight="1" x14ac:dyDescent="0.15">
      <c r="A939" s="37"/>
      <c r="K939" s="37"/>
    </row>
    <row r="940" spans="1:11" ht="12" customHeight="1" x14ac:dyDescent="0.15">
      <c r="A940" s="37"/>
      <c r="K940" s="37"/>
    </row>
    <row r="941" spans="1:11" ht="12" customHeight="1" x14ac:dyDescent="0.15">
      <c r="A941" s="37"/>
      <c r="K941" s="37"/>
    </row>
    <row r="942" spans="1:11" ht="12" customHeight="1" x14ac:dyDescent="0.15">
      <c r="A942" s="37"/>
      <c r="K942" s="37"/>
    </row>
    <row r="943" spans="1:11" ht="12" customHeight="1" x14ac:dyDescent="0.15">
      <c r="A943" s="37"/>
      <c r="K943" s="37"/>
    </row>
    <row r="944" spans="1:11" ht="12" customHeight="1" x14ac:dyDescent="0.15">
      <c r="A944" s="37"/>
      <c r="K944" s="37"/>
    </row>
    <row r="945" spans="1:11" ht="12" customHeight="1" x14ac:dyDescent="0.15">
      <c r="A945" s="37"/>
      <c r="K945" s="37"/>
    </row>
    <row r="946" spans="1:11" ht="12" customHeight="1" x14ac:dyDescent="0.15">
      <c r="A946" s="37"/>
      <c r="K946" s="37"/>
    </row>
    <row r="947" spans="1:11" ht="12" customHeight="1" x14ac:dyDescent="0.15">
      <c r="A947" s="37"/>
      <c r="K947" s="37"/>
    </row>
    <row r="948" spans="1:11" ht="12" customHeight="1" x14ac:dyDescent="0.15">
      <c r="A948" s="37"/>
      <c r="K948" s="37"/>
    </row>
    <row r="949" spans="1:11" ht="12" customHeight="1" x14ac:dyDescent="0.15">
      <c r="A949" s="37"/>
      <c r="K949" s="37"/>
    </row>
    <row r="950" spans="1:11" ht="12" customHeight="1" x14ac:dyDescent="0.15">
      <c r="A950" s="37"/>
      <c r="K950" s="37"/>
    </row>
    <row r="951" spans="1:11" ht="12" customHeight="1" x14ac:dyDescent="0.15">
      <c r="A951" s="37"/>
      <c r="K951" s="37"/>
    </row>
    <row r="952" spans="1:11" ht="12" customHeight="1" x14ac:dyDescent="0.15">
      <c r="A952" s="37"/>
      <c r="K952" s="37"/>
    </row>
    <row r="953" spans="1:11" ht="12" customHeight="1" x14ac:dyDescent="0.15">
      <c r="A953" s="37"/>
      <c r="K953" s="37"/>
    </row>
    <row r="954" spans="1:11" ht="12" customHeight="1" x14ac:dyDescent="0.15">
      <c r="A954" s="37"/>
      <c r="K954" s="37"/>
    </row>
    <row r="955" spans="1:11" ht="12" customHeight="1" x14ac:dyDescent="0.15">
      <c r="A955" s="37"/>
      <c r="K955" s="37"/>
    </row>
    <row r="956" spans="1:11" ht="12" customHeight="1" x14ac:dyDescent="0.15">
      <c r="A956" s="37"/>
      <c r="K956" s="37"/>
    </row>
    <row r="957" spans="1:11" ht="12" customHeight="1" x14ac:dyDescent="0.15">
      <c r="A957" s="37"/>
      <c r="K957" s="37"/>
    </row>
    <row r="958" spans="1:11" ht="12" customHeight="1" x14ac:dyDescent="0.15">
      <c r="A958" s="37"/>
      <c r="K958" s="37"/>
    </row>
    <row r="959" spans="1:11" ht="12" customHeight="1" x14ac:dyDescent="0.15">
      <c r="A959" s="37"/>
      <c r="K959" s="37"/>
    </row>
    <row r="960" spans="1:11" ht="12" customHeight="1" x14ac:dyDescent="0.15">
      <c r="A960" s="37"/>
      <c r="K960" s="37"/>
    </row>
    <row r="961" spans="1:11" ht="12" customHeight="1" x14ac:dyDescent="0.15">
      <c r="A961" s="37"/>
      <c r="K961" s="37"/>
    </row>
    <row r="962" spans="1:11" ht="12" customHeight="1" x14ac:dyDescent="0.15">
      <c r="A962" s="37"/>
      <c r="K962" s="37"/>
    </row>
    <row r="963" spans="1:11" ht="12" customHeight="1" x14ac:dyDescent="0.15">
      <c r="A963" s="37"/>
      <c r="K963" s="37"/>
    </row>
    <row r="964" spans="1:11" ht="12" customHeight="1" x14ac:dyDescent="0.15">
      <c r="A964" s="37"/>
      <c r="K964" s="37"/>
    </row>
    <row r="965" spans="1:11" ht="12" customHeight="1" x14ac:dyDescent="0.15">
      <c r="A965" s="37"/>
      <c r="K965" s="37"/>
    </row>
    <row r="966" spans="1:11" ht="12" customHeight="1" x14ac:dyDescent="0.15">
      <c r="A966" s="37"/>
      <c r="K966" s="37"/>
    </row>
    <row r="967" spans="1:11" ht="12" customHeight="1" x14ac:dyDescent="0.15">
      <c r="A967" s="37"/>
      <c r="K967" s="37"/>
    </row>
    <row r="968" spans="1:11" ht="12" customHeight="1" x14ac:dyDescent="0.15">
      <c r="A968" s="37"/>
      <c r="K968" s="37"/>
    </row>
    <row r="969" spans="1:11" ht="12" customHeight="1" x14ac:dyDescent="0.15">
      <c r="A969" s="37"/>
      <c r="K969" s="37"/>
    </row>
    <row r="970" spans="1:11" ht="12" customHeight="1" x14ac:dyDescent="0.15">
      <c r="A970" s="37"/>
      <c r="K970" s="37"/>
    </row>
    <row r="971" spans="1:11" ht="12" customHeight="1" x14ac:dyDescent="0.15">
      <c r="A971" s="37"/>
      <c r="K971" s="37"/>
    </row>
    <row r="972" spans="1:11" ht="12" customHeight="1" x14ac:dyDescent="0.15">
      <c r="A972" s="37"/>
      <c r="K972" s="37"/>
    </row>
    <row r="973" spans="1:11" ht="12" customHeight="1" x14ac:dyDescent="0.15">
      <c r="A973" s="37"/>
      <c r="K973" s="37"/>
    </row>
    <row r="974" spans="1:11" ht="12" customHeight="1" x14ac:dyDescent="0.15">
      <c r="A974" s="37"/>
      <c r="K974" s="37"/>
    </row>
    <row r="975" spans="1:11" ht="12" customHeight="1" x14ac:dyDescent="0.15">
      <c r="A975" s="37"/>
      <c r="K975" s="37"/>
    </row>
    <row r="976" spans="1:11" ht="12" customHeight="1" x14ac:dyDescent="0.15">
      <c r="A976" s="37"/>
      <c r="K976" s="37"/>
    </row>
    <row r="977" spans="1:11" ht="12" customHeight="1" x14ac:dyDescent="0.15">
      <c r="A977" s="37"/>
      <c r="K977" s="37"/>
    </row>
    <row r="978" spans="1:11" ht="12" customHeight="1" x14ac:dyDescent="0.15">
      <c r="A978" s="37"/>
      <c r="K978" s="37"/>
    </row>
    <row r="979" spans="1:11" ht="12" customHeight="1" x14ac:dyDescent="0.15">
      <c r="A979" s="37"/>
      <c r="K979" s="37"/>
    </row>
    <row r="980" spans="1:11" ht="12" customHeight="1" x14ac:dyDescent="0.15">
      <c r="A980" s="37"/>
      <c r="K980" s="37"/>
    </row>
    <row r="981" spans="1:11" ht="12" customHeight="1" x14ac:dyDescent="0.15">
      <c r="A981" s="37"/>
      <c r="K981" s="37"/>
    </row>
    <row r="982" spans="1:11" ht="12" customHeight="1" x14ac:dyDescent="0.15">
      <c r="A982" s="37"/>
      <c r="K982" s="37"/>
    </row>
    <row r="983" spans="1:11" ht="12" customHeight="1" x14ac:dyDescent="0.15">
      <c r="A983" s="37"/>
      <c r="K983" s="37"/>
    </row>
    <row r="984" spans="1:11" ht="12" customHeight="1" x14ac:dyDescent="0.15">
      <c r="A984" s="37"/>
      <c r="K984" s="37"/>
    </row>
    <row r="985" spans="1:11" ht="12" customHeight="1" x14ac:dyDescent="0.15">
      <c r="A985" s="37"/>
      <c r="K985" s="37"/>
    </row>
    <row r="986" spans="1:11" ht="12" customHeight="1" x14ac:dyDescent="0.15">
      <c r="A986" s="37"/>
      <c r="K986" s="37"/>
    </row>
    <row r="987" spans="1:11" ht="12" customHeight="1" x14ac:dyDescent="0.15">
      <c r="A987" s="37"/>
      <c r="K987" s="37"/>
    </row>
    <row r="988" spans="1:11" ht="12" customHeight="1" x14ac:dyDescent="0.15">
      <c r="A988" s="37"/>
      <c r="K988" s="37"/>
    </row>
    <row r="989" spans="1:11" ht="12" customHeight="1" x14ac:dyDescent="0.15">
      <c r="A989" s="37"/>
      <c r="K989" s="37"/>
    </row>
    <row r="990" spans="1:11" ht="12" customHeight="1" x14ac:dyDescent="0.15">
      <c r="A990" s="37"/>
      <c r="K990" s="37"/>
    </row>
    <row r="991" spans="1:11" ht="12" customHeight="1" x14ac:dyDescent="0.15">
      <c r="A991" s="37"/>
      <c r="K991" s="37"/>
    </row>
    <row r="992" spans="1:11" ht="12" customHeight="1" x14ac:dyDescent="0.15">
      <c r="A992" s="37"/>
      <c r="K992" s="37"/>
    </row>
    <row r="993" spans="1:11" ht="12" customHeight="1" x14ac:dyDescent="0.15">
      <c r="A993" s="37"/>
      <c r="K993" s="37"/>
    </row>
    <row r="994" spans="1:11" ht="12" customHeight="1" x14ac:dyDescent="0.15">
      <c r="A994" s="37"/>
      <c r="K994" s="37"/>
    </row>
    <row r="995" spans="1:11" ht="12" customHeight="1" x14ac:dyDescent="0.15">
      <c r="A995" s="37"/>
      <c r="K995" s="37"/>
    </row>
    <row r="996" spans="1:11" ht="12" customHeight="1" x14ac:dyDescent="0.15">
      <c r="A996" s="37"/>
      <c r="K996" s="37"/>
    </row>
    <row r="997" spans="1:11" ht="12" customHeight="1" x14ac:dyDescent="0.15">
      <c r="A997" s="37"/>
      <c r="K997" s="37"/>
    </row>
    <row r="998" spans="1:11" ht="12" customHeight="1" x14ac:dyDescent="0.15">
      <c r="A998" s="37"/>
      <c r="K998" s="37"/>
    </row>
    <row r="999" spans="1:11" ht="12" customHeight="1" x14ac:dyDescent="0.15">
      <c r="A999" s="37"/>
      <c r="K999" s="37"/>
    </row>
    <row r="1000" spans="1:11" ht="12" customHeight="1" x14ac:dyDescent="0.15">
      <c r="A1000" s="37"/>
      <c r="K1000" s="37"/>
    </row>
    <row r="1001" spans="1:11" ht="12" customHeight="1" x14ac:dyDescent="0.15">
      <c r="A1001" s="37"/>
      <c r="K1001" s="37"/>
    </row>
    <row r="1002" spans="1:11" ht="12" customHeight="1" x14ac:dyDescent="0.15">
      <c r="A1002" s="37"/>
      <c r="K1002" s="37"/>
    </row>
    <row r="1003" spans="1:11" ht="12" customHeight="1" x14ac:dyDescent="0.15">
      <c r="A1003" s="37"/>
      <c r="K1003" s="37"/>
    </row>
    <row r="1004" spans="1:11" ht="12" customHeight="1" x14ac:dyDescent="0.15">
      <c r="A1004" s="37"/>
      <c r="K1004" s="37"/>
    </row>
    <row r="1005" spans="1:11" ht="12" customHeight="1" x14ac:dyDescent="0.15">
      <c r="A1005" s="37"/>
      <c r="K1005" s="37"/>
    </row>
    <row r="1006" spans="1:11" ht="12" customHeight="1" x14ac:dyDescent="0.15">
      <c r="A1006" s="37"/>
      <c r="K1006" s="37"/>
    </row>
    <row r="1007" spans="1:11" ht="12" customHeight="1" x14ac:dyDescent="0.15">
      <c r="A1007" s="37"/>
      <c r="K1007" s="37"/>
    </row>
    <row r="1008" spans="1:11" ht="12" customHeight="1" x14ac:dyDescent="0.15">
      <c r="A1008" s="37"/>
      <c r="K1008" s="37"/>
    </row>
    <row r="1009" spans="1:11" ht="12" customHeight="1" x14ac:dyDescent="0.15">
      <c r="A1009" s="37"/>
      <c r="K1009" s="37"/>
    </row>
    <row r="1010" spans="1:11" ht="12" customHeight="1" x14ac:dyDescent="0.15">
      <c r="A1010" s="37"/>
      <c r="K1010" s="37"/>
    </row>
    <row r="1011" spans="1:11" ht="12" customHeight="1" x14ac:dyDescent="0.15">
      <c r="A1011" s="37"/>
      <c r="K1011" s="37"/>
    </row>
    <row r="1012" spans="1:11" ht="12" customHeight="1" x14ac:dyDescent="0.15">
      <c r="A1012" s="37"/>
      <c r="K1012" s="37"/>
    </row>
    <row r="1013" spans="1:11" ht="12" customHeight="1" x14ac:dyDescent="0.15">
      <c r="A1013" s="37"/>
      <c r="K1013" s="37"/>
    </row>
    <row r="1014" spans="1:11" ht="12" customHeight="1" x14ac:dyDescent="0.15">
      <c r="A1014" s="37"/>
      <c r="K1014" s="37"/>
    </row>
    <row r="1015" spans="1:11" ht="12" customHeight="1" x14ac:dyDescent="0.15">
      <c r="A1015" s="37"/>
      <c r="K1015" s="37"/>
    </row>
    <row r="1016" spans="1:11" ht="12" customHeight="1" x14ac:dyDescent="0.15">
      <c r="A1016" s="37"/>
      <c r="K1016" s="37"/>
    </row>
    <row r="1017" spans="1:11" ht="12" customHeight="1" x14ac:dyDescent="0.15">
      <c r="A1017" s="37"/>
      <c r="K1017" s="37"/>
    </row>
    <row r="1018" spans="1:11" ht="12" customHeight="1" x14ac:dyDescent="0.15">
      <c r="A1018" s="37"/>
      <c r="K1018" s="37"/>
    </row>
    <row r="1019" spans="1:11" ht="12" customHeight="1" x14ac:dyDescent="0.15">
      <c r="A1019" s="37"/>
      <c r="K1019" s="37"/>
    </row>
    <row r="1020" spans="1:11" ht="12" customHeight="1" x14ac:dyDescent="0.15">
      <c r="A1020" s="37"/>
      <c r="K1020" s="37"/>
    </row>
    <row r="1021" spans="1:11" ht="12" customHeight="1" x14ac:dyDescent="0.15">
      <c r="A1021" s="37"/>
      <c r="K1021" s="37"/>
    </row>
    <row r="1022" spans="1:11" ht="12" customHeight="1" x14ac:dyDescent="0.15">
      <c r="A1022" s="37"/>
      <c r="K1022" s="37"/>
    </row>
    <row r="1023" spans="1:11" ht="12" customHeight="1" x14ac:dyDescent="0.15">
      <c r="A1023" s="37"/>
      <c r="K1023" s="37"/>
    </row>
    <row r="1024" spans="1:11" ht="12" customHeight="1" x14ac:dyDescent="0.15">
      <c r="A1024" s="37"/>
      <c r="K1024" s="37"/>
    </row>
    <row r="1025" spans="1:11" ht="12" customHeight="1" x14ac:dyDescent="0.15">
      <c r="A1025" s="37"/>
      <c r="K1025" s="37"/>
    </row>
    <row r="1026" spans="1:11" ht="12" customHeight="1" x14ac:dyDescent="0.15">
      <c r="A1026" s="37"/>
      <c r="K1026" s="37"/>
    </row>
    <row r="1027" spans="1:11" ht="12" customHeight="1" x14ac:dyDescent="0.15">
      <c r="A1027" s="37"/>
      <c r="K1027" s="37"/>
    </row>
    <row r="1028" spans="1:11" ht="12" customHeight="1" x14ac:dyDescent="0.15">
      <c r="A1028" s="37"/>
      <c r="K1028" s="37"/>
    </row>
    <row r="1029" spans="1:11" ht="12" customHeight="1" x14ac:dyDescent="0.15">
      <c r="A1029" s="37"/>
      <c r="K1029" s="37"/>
    </row>
    <row r="1030" spans="1:11" ht="12" customHeight="1" x14ac:dyDescent="0.15">
      <c r="A1030" s="37"/>
      <c r="K1030" s="37"/>
    </row>
    <row r="1031" spans="1:11" ht="12" customHeight="1" x14ac:dyDescent="0.15">
      <c r="A1031" s="37"/>
      <c r="K1031" s="37"/>
    </row>
    <row r="1032" spans="1:11" ht="12" customHeight="1" x14ac:dyDescent="0.15">
      <c r="A1032" s="37"/>
      <c r="K1032" s="37"/>
    </row>
    <row r="1033" spans="1:11" ht="12" customHeight="1" x14ac:dyDescent="0.15">
      <c r="A1033" s="37"/>
      <c r="K1033" s="37"/>
    </row>
    <row r="1034" spans="1:11" ht="12" customHeight="1" x14ac:dyDescent="0.15">
      <c r="A1034" s="37"/>
      <c r="K1034" s="37"/>
    </row>
    <row r="1035" spans="1:11" ht="12" customHeight="1" x14ac:dyDescent="0.15">
      <c r="A1035" s="37"/>
      <c r="K1035" s="37"/>
    </row>
    <row r="1036" spans="1:11" ht="12" customHeight="1" x14ac:dyDescent="0.15">
      <c r="A1036" s="37"/>
      <c r="K1036" s="37"/>
    </row>
    <row r="1037" spans="1:11" ht="12" customHeight="1" x14ac:dyDescent="0.15">
      <c r="A1037" s="37"/>
      <c r="K1037" s="37"/>
    </row>
    <row r="1038" spans="1:11" ht="12" customHeight="1" x14ac:dyDescent="0.15">
      <c r="A1038" s="37"/>
      <c r="K1038" s="37"/>
    </row>
    <row r="1039" spans="1:11" ht="12" customHeight="1" x14ac:dyDescent="0.15">
      <c r="A1039" s="37"/>
      <c r="K1039" s="37"/>
    </row>
    <row r="1040" spans="1:11" ht="12" customHeight="1" x14ac:dyDescent="0.15">
      <c r="A1040" s="37"/>
      <c r="K1040" s="37"/>
    </row>
    <row r="1041" spans="1:11" ht="12" customHeight="1" x14ac:dyDescent="0.15">
      <c r="A1041" s="37"/>
      <c r="K1041" s="37"/>
    </row>
    <row r="1042" spans="1:11" ht="12" customHeight="1" x14ac:dyDescent="0.15">
      <c r="A1042" s="37"/>
      <c r="K1042" s="37"/>
    </row>
    <row r="1043" spans="1:11" ht="12" customHeight="1" x14ac:dyDescent="0.15">
      <c r="A1043" s="37"/>
      <c r="K1043" s="37"/>
    </row>
    <row r="1044" spans="1:11" ht="12" customHeight="1" x14ac:dyDescent="0.15">
      <c r="A1044" s="37"/>
      <c r="K1044" s="37"/>
    </row>
    <row r="1045" spans="1:11" ht="12" customHeight="1" x14ac:dyDescent="0.15">
      <c r="A1045" s="37"/>
      <c r="K1045" s="37"/>
    </row>
    <row r="1046" spans="1:11" ht="12" customHeight="1" x14ac:dyDescent="0.15">
      <c r="A1046" s="37"/>
      <c r="K1046" s="37"/>
    </row>
    <row r="1047" spans="1:11" ht="12" customHeight="1" x14ac:dyDescent="0.15">
      <c r="A1047" s="37"/>
      <c r="K1047" s="37"/>
    </row>
    <row r="1048" spans="1:11" ht="12" customHeight="1" x14ac:dyDescent="0.15">
      <c r="A1048" s="37"/>
      <c r="K1048" s="37"/>
    </row>
    <row r="1049" spans="1:11" ht="12" customHeight="1" x14ac:dyDescent="0.15">
      <c r="A1049" s="37"/>
      <c r="K1049" s="37"/>
    </row>
    <row r="1050" spans="1:11" ht="12" customHeight="1" x14ac:dyDescent="0.15">
      <c r="A1050" s="37"/>
      <c r="K1050" s="37"/>
    </row>
    <row r="1051" spans="1:11" ht="12" customHeight="1" x14ac:dyDescent="0.15">
      <c r="A1051" s="37"/>
      <c r="K1051" s="37"/>
    </row>
    <row r="1052" spans="1:11" ht="12" customHeight="1" x14ac:dyDescent="0.15">
      <c r="A1052" s="37"/>
      <c r="K1052" s="37"/>
    </row>
    <row r="1053" spans="1:11" ht="12" customHeight="1" x14ac:dyDescent="0.15">
      <c r="A1053" s="37"/>
      <c r="K1053" s="37"/>
    </row>
    <row r="1054" spans="1:11" ht="12" customHeight="1" x14ac:dyDescent="0.15">
      <c r="A1054" s="37"/>
      <c r="K1054" s="37"/>
    </row>
    <row r="1055" spans="1:11" ht="12" customHeight="1" x14ac:dyDescent="0.15">
      <c r="A1055" s="37"/>
      <c r="K1055" s="37"/>
    </row>
    <row r="1056" spans="1:11" ht="12" customHeight="1" x14ac:dyDescent="0.15">
      <c r="A1056" s="37"/>
      <c r="K1056" s="37"/>
    </row>
    <row r="1057" spans="1:11" ht="12" customHeight="1" x14ac:dyDescent="0.15">
      <c r="A1057" s="37"/>
      <c r="K1057" s="37"/>
    </row>
    <row r="1058" spans="1:11" ht="12" customHeight="1" x14ac:dyDescent="0.15">
      <c r="A1058" s="37"/>
      <c r="K1058" s="37"/>
    </row>
    <row r="1059" spans="1:11" ht="12" customHeight="1" x14ac:dyDescent="0.15">
      <c r="A1059" s="37"/>
      <c r="K1059" s="37"/>
    </row>
    <row r="1060" spans="1:11" ht="12" customHeight="1" x14ac:dyDescent="0.15">
      <c r="A1060" s="37"/>
      <c r="K1060" s="37"/>
    </row>
    <row r="1061" spans="1:11" ht="12" customHeight="1" x14ac:dyDescent="0.15">
      <c r="A1061" s="37"/>
      <c r="K1061" s="37"/>
    </row>
    <row r="1062" spans="1:11" ht="12" customHeight="1" x14ac:dyDescent="0.15">
      <c r="A1062" s="37"/>
      <c r="K1062" s="37"/>
    </row>
    <row r="1063" spans="1:11" ht="12" customHeight="1" x14ac:dyDescent="0.15">
      <c r="A1063" s="37"/>
      <c r="K1063" s="37"/>
    </row>
    <row r="1064" spans="1:11" ht="12" customHeight="1" x14ac:dyDescent="0.15">
      <c r="A1064" s="37"/>
      <c r="K1064" s="37"/>
    </row>
    <row r="1065" spans="1:11" ht="12" customHeight="1" x14ac:dyDescent="0.15">
      <c r="A1065" s="37"/>
      <c r="K1065" s="37"/>
    </row>
    <row r="1066" spans="1:11" ht="12" customHeight="1" x14ac:dyDescent="0.15">
      <c r="A1066" s="37"/>
      <c r="K1066" s="37"/>
    </row>
    <row r="1067" spans="1:11" ht="12" customHeight="1" x14ac:dyDescent="0.15">
      <c r="A1067" s="37"/>
      <c r="K1067" s="37"/>
    </row>
    <row r="1068" spans="1:11" ht="12" customHeight="1" x14ac:dyDescent="0.15">
      <c r="A1068" s="37"/>
      <c r="K1068" s="37"/>
    </row>
    <row r="1069" spans="1:11" ht="12" customHeight="1" x14ac:dyDescent="0.15">
      <c r="A1069" s="37"/>
      <c r="K1069" s="37"/>
    </row>
    <row r="1070" spans="1:11" ht="12" customHeight="1" x14ac:dyDescent="0.15">
      <c r="A1070" s="37"/>
      <c r="K1070" s="37"/>
    </row>
    <row r="1071" spans="1:11" ht="12" customHeight="1" x14ac:dyDescent="0.15">
      <c r="A1071" s="37"/>
      <c r="K1071" s="37"/>
    </row>
    <row r="1072" spans="1:11" ht="12" customHeight="1" x14ac:dyDescent="0.15">
      <c r="A1072" s="37"/>
      <c r="K1072" s="37"/>
    </row>
    <row r="1073" spans="1:11" ht="12" customHeight="1" x14ac:dyDescent="0.15">
      <c r="A1073" s="37"/>
      <c r="K1073" s="37"/>
    </row>
    <row r="1074" spans="1:11" ht="12" customHeight="1" x14ac:dyDescent="0.15">
      <c r="A1074" s="37"/>
      <c r="K1074" s="37"/>
    </row>
    <row r="1075" spans="1:11" ht="12" customHeight="1" x14ac:dyDescent="0.15">
      <c r="A1075" s="37"/>
      <c r="K1075" s="37"/>
    </row>
    <row r="1076" spans="1:11" ht="12" customHeight="1" x14ac:dyDescent="0.15">
      <c r="A1076" s="37"/>
      <c r="K1076" s="37"/>
    </row>
    <row r="1077" spans="1:11" ht="12" customHeight="1" x14ac:dyDescent="0.15">
      <c r="A1077" s="37"/>
      <c r="K1077" s="37"/>
    </row>
    <row r="1078" spans="1:11" ht="12" customHeight="1" x14ac:dyDescent="0.15">
      <c r="A1078" s="37"/>
      <c r="K1078" s="37"/>
    </row>
    <row r="1079" spans="1:11" ht="12" customHeight="1" x14ac:dyDescent="0.15">
      <c r="A1079" s="37"/>
      <c r="K1079" s="37"/>
    </row>
    <row r="1080" spans="1:11" ht="12" customHeight="1" x14ac:dyDescent="0.15">
      <c r="A1080" s="37"/>
      <c r="K1080" s="37"/>
    </row>
    <row r="1081" spans="1:11" ht="12" customHeight="1" x14ac:dyDescent="0.15">
      <c r="A1081" s="37"/>
      <c r="K1081" s="37"/>
    </row>
    <row r="1082" spans="1:11" ht="12" customHeight="1" x14ac:dyDescent="0.15">
      <c r="A1082" s="37"/>
      <c r="K1082" s="37"/>
    </row>
    <row r="1083" spans="1:11" ht="12" customHeight="1" x14ac:dyDescent="0.15">
      <c r="A1083" s="37"/>
      <c r="K1083" s="37"/>
    </row>
    <row r="1084" spans="1:11" ht="12" customHeight="1" x14ac:dyDescent="0.15">
      <c r="A1084" s="37"/>
      <c r="K1084" s="37"/>
    </row>
    <row r="1085" spans="1:11" ht="12" customHeight="1" x14ac:dyDescent="0.15">
      <c r="A1085" s="37"/>
      <c r="K1085" s="37"/>
    </row>
    <row r="1086" spans="1:11" ht="12" customHeight="1" x14ac:dyDescent="0.15">
      <c r="A1086" s="37"/>
      <c r="K1086" s="37"/>
    </row>
    <row r="1087" spans="1:11" ht="12" customHeight="1" x14ac:dyDescent="0.15">
      <c r="A1087" s="37"/>
      <c r="K1087" s="37"/>
    </row>
    <row r="1088" spans="1:11" ht="12" customHeight="1" x14ac:dyDescent="0.15">
      <c r="A1088" s="37"/>
      <c r="K1088" s="37"/>
    </row>
    <row r="1089" spans="1:11" ht="12" customHeight="1" x14ac:dyDescent="0.15">
      <c r="A1089" s="37"/>
      <c r="K1089" s="37"/>
    </row>
    <row r="1090" spans="1:11" ht="12" customHeight="1" x14ac:dyDescent="0.15">
      <c r="A1090" s="37"/>
      <c r="K1090" s="37"/>
    </row>
    <row r="1091" spans="1:11" ht="12" customHeight="1" x14ac:dyDescent="0.15">
      <c r="A1091" s="37"/>
      <c r="K1091" s="37"/>
    </row>
    <row r="1092" spans="1:11" ht="12" customHeight="1" x14ac:dyDescent="0.15">
      <c r="A1092" s="37"/>
      <c r="K1092" s="37"/>
    </row>
    <row r="1093" spans="1:11" ht="12" customHeight="1" x14ac:dyDescent="0.15">
      <c r="A1093" s="37"/>
      <c r="K1093" s="37"/>
    </row>
    <row r="1094" spans="1:11" ht="12" customHeight="1" x14ac:dyDescent="0.15">
      <c r="A1094" s="37"/>
      <c r="K1094" s="37"/>
    </row>
    <row r="1095" spans="1:11" ht="12" customHeight="1" x14ac:dyDescent="0.15">
      <c r="A1095" s="37"/>
      <c r="K1095" s="37"/>
    </row>
    <row r="1096" spans="1:11" ht="12" customHeight="1" x14ac:dyDescent="0.15">
      <c r="A1096" s="37"/>
      <c r="K1096" s="37"/>
    </row>
    <row r="1097" spans="1:11" ht="12" customHeight="1" x14ac:dyDescent="0.15">
      <c r="A1097" s="37"/>
      <c r="K1097" s="37"/>
    </row>
    <row r="1098" spans="1:11" ht="12" customHeight="1" x14ac:dyDescent="0.15">
      <c r="A1098" s="37"/>
      <c r="K1098" s="37"/>
    </row>
    <row r="1099" spans="1:11" ht="12" customHeight="1" x14ac:dyDescent="0.15">
      <c r="A1099" s="37"/>
      <c r="K1099" s="37"/>
    </row>
    <row r="1100" spans="1:11" ht="12" customHeight="1" x14ac:dyDescent="0.15">
      <c r="A1100" s="37"/>
      <c r="K1100" s="37"/>
    </row>
    <row r="1101" spans="1:11" ht="12" customHeight="1" x14ac:dyDescent="0.15">
      <c r="A1101" s="37"/>
      <c r="K1101" s="37"/>
    </row>
    <row r="1102" spans="1:11" ht="12" customHeight="1" x14ac:dyDescent="0.15">
      <c r="A1102" s="37"/>
      <c r="K1102" s="37"/>
    </row>
    <row r="1103" spans="1:11" ht="12" customHeight="1" x14ac:dyDescent="0.15">
      <c r="A1103" s="37"/>
      <c r="K1103" s="37"/>
    </row>
    <row r="1104" spans="1:11" ht="12" customHeight="1" x14ac:dyDescent="0.15">
      <c r="A1104" s="37"/>
      <c r="K1104" s="37"/>
    </row>
    <row r="1105" spans="1:11" ht="12" customHeight="1" x14ac:dyDescent="0.15">
      <c r="A1105" s="37"/>
      <c r="K1105" s="37"/>
    </row>
    <row r="1106" spans="1:11" ht="12" customHeight="1" x14ac:dyDescent="0.15">
      <c r="A1106" s="37"/>
      <c r="K1106" s="37"/>
    </row>
    <row r="1107" spans="1:11" ht="12" customHeight="1" x14ac:dyDescent="0.15">
      <c r="A1107" s="37"/>
      <c r="K1107" s="37"/>
    </row>
    <row r="1108" spans="1:11" ht="12" customHeight="1" x14ac:dyDescent="0.15">
      <c r="A1108" s="37"/>
      <c r="K1108" s="37"/>
    </row>
    <row r="1109" spans="1:11" ht="12" customHeight="1" x14ac:dyDescent="0.15">
      <c r="A1109" s="37"/>
      <c r="K1109" s="37"/>
    </row>
    <row r="1110" spans="1:11" ht="12" customHeight="1" x14ac:dyDescent="0.15">
      <c r="A1110" s="37"/>
      <c r="K1110" s="37"/>
    </row>
    <row r="1111" spans="1:11" ht="12" customHeight="1" x14ac:dyDescent="0.15">
      <c r="A1111" s="37"/>
      <c r="K1111" s="37"/>
    </row>
    <row r="1112" spans="1:11" ht="12" customHeight="1" x14ac:dyDescent="0.15">
      <c r="A1112" s="37"/>
      <c r="K1112" s="37"/>
    </row>
    <row r="1113" spans="1:11" ht="12" customHeight="1" x14ac:dyDescent="0.15">
      <c r="A1113" s="37"/>
      <c r="K1113" s="37"/>
    </row>
    <row r="1114" spans="1:11" ht="12" customHeight="1" x14ac:dyDescent="0.15">
      <c r="A1114" s="37"/>
      <c r="K1114" s="37"/>
    </row>
    <row r="1115" spans="1:11" ht="12" customHeight="1" x14ac:dyDescent="0.15">
      <c r="A1115" s="37"/>
      <c r="K1115" s="37"/>
    </row>
    <row r="1116" spans="1:11" ht="12" customHeight="1" x14ac:dyDescent="0.15">
      <c r="A1116" s="37"/>
      <c r="K1116" s="37"/>
    </row>
    <row r="1117" spans="1:11" ht="12" customHeight="1" x14ac:dyDescent="0.15">
      <c r="A1117" s="37"/>
      <c r="K1117" s="37"/>
    </row>
    <row r="1118" spans="1:11" ht="12" customHeight="1" x14ac:dyDescent="0.15">
      <c r="A1118" s="37"/>
      <c r="K1118" s="37"/>
    </row>
    <row r="1119" spans="1:11" ht="12" customHeight="1" x14ac:dyDescent="0.15">
      <c r="A1119" s="37"/>
      <c r="K1119" s="37"/>
    </row>
    <row r="1120" spans="1:11" ht="12" customHeight="1" x14ac:dyDescent="0.15">
      <c r="A1120" s="37"/>
      <c r="K1120" s="37"/>
    </row>
    <row r="1121" spans="1:11" ht="12" customHeight="1" x14ac:dyDescent="0.15">
      <c r="A1121" s="37"/>
      <c r="K1121" s="37"/>
    </row>
    <row r="1122" spans="1:11" ht="12" customHeight="1" x14ac:dyDescent="0.15">
      <c r="A1122" s="37"/>
      <c r="K1122" s="37"/>
    </row>
    <row r="1123" spans="1:11" ht="12" customHeight="1" x14ac:dyDescent="0.15">
      <c r="A1123" s="37"/>
      <c r="K1123" s="37"/>
    </row>
    <row r="1124" spans="1:11" ht="12" customHeight="1" x14ac:dyDescent="0.15">
      <c r="A1124" s="37"/>
      <c r="K1124" s="37"/>
    </row>
    <row r="1125" spans="1:11" ht="12" customHeight="1" x14ac:dyDescent="0.15">
      <c r="A1125" s="37"/>
      <c r="K1125" s="37"/>
    </row>
    <row r="1126" spans="1:11" ht="12" customHeight="1" x14ac:dyDescent="0.15">
      <c r="A1126" s="37"/>
      <c r="K1126" s="37"/>
    </row>
    <row r="1127" spans="1:11" ht="12" customHeight="1" x14ac:dyDescent="0.15">
      <c r="A1127" s="37"/>
      <c r="K1127" s="37"/>
    </row>
    <row r="1128" spans="1:11" ht="12" customHeight="1" x14ac:dyDescent="0.15">
      <c r="A1128" s="37"/>
      <c r="K1128" s="37"/>
    </row>
    <row r="1129" spans="1:11" ht="12" customHeight="1" x14ac:dyDescent="0.15">
      <c r="A1129" s="37"/>
      <c r="K1129" s="37"/>
    </row>
    <row r="1130" spans="1:11" ht="12" customHeight="1" x14ac:dyDescent="0.15">
      <c r="A1130" s="37"/>
      <c r="K1130" s="37"/>
    </row>
    <row r="1131" spans="1:11" ht="12" customHeight="1" x14ac:dyDescent="0.15">
      <c r="A1131" s="37"/>
      <c r="K1131" s="37"/>
    </row>
    <row r="1132" spans="1:11" ht="12" customHeight="1" x14ac:dyDescent="0.15">
      <c r="A1132" s="37"/>
      <c r="K1132" s="37"/>
    </row>
    <row r="1133" spans="1:11" ht="12" customHeight="1" x14ac:dyDescent="0.15">
      <c r="A1133" s="37"/>
      <c r="K1133" s="37"/>
    </row>
    <row r="1134" spans="1:11" ht="12" customHeight="1" x14ac:dyDescent="0.15">
      <c r="A1134" s="37"/>
      <c r="K1134" s="37"/>
    </row>
    <row r="1135" spans="1:11" ht="12" customHeight="1" x14ac:dyDescent="0.15">
      <c r="A1135" s="37"/>
      <c r="K1135" s="37"/>
    </row>
    <row r="1136" spans="1:11" ht="12" customHeight="1" x14ac:dyDescent="0.15">
      <c r="A1136" s="37"/>
      <c r="K1136" s="37"/>
    </row>
    <row r="1137" spans="1:11" ht="12" customHeight="1" x14ac:dyDescent="0.15">
      <c r="A1137" s="37"/>
      <c r="K1137" s="37"/>
    </row>
    <row r="1138" spans="1:11" ht="12" customHeight="1" x14ac:dyDescent="0.15">
      <c r="A1138" s="37"/>
      <c r="K1138" s="37"/>
    </row>
    <row r="1139" spans="1:11" ht="12" customHeight="1" x14ac:dyDescent="0.15">
      <c r="A1139" s="37"/>
      <c r="K1139" s="37"/>
    </row>
    <row r="1140" spans="1:11" ht="12" customHeight="1" x14ac:dyDescent="0.15">
      <c r="A1140" s="37"/>
      <c r="K1140" s="37"/>
    </row>
    <row r="1141" spans="1:11" ht="12" customHeight="1" x14ac:dyDescent="0.15">
      <c r="A1141" s="37"/>
      <c r="K1141" s="37"/>
    </row>
    <row r="1142" spans="1:11" ht="12" customHeight="1" x14ac:dyDescent="0.15">
      <c r="A1142" s="37"/>
      <c r="K1142" s="37"/>
    </row>
    <row r="1143" spans="1:11" ht="12" customHeight="1" x14ac:dyDescent="0.15">
      <c r="A1143" s="37"/>
      <c r="K1143" s="37"/>
    </row>
    <row r="1144" spans="1:11" ht="12" customHeight="1" x14ac:dyDescent="0.15">
      <c r="A1144" s="37"/>
      <c r="K1144" s="37"/>
    </row>
    <row r="1145" spans="1:11" ht="12" customHeight="1" x14ac:dyDescent="0.15">
      <c r="A1145" s="37"/>
      <c r="K1145" s="37"/>
    </row>
    <row r="1146" spans="1:11" ht="12" customHeight="1" x14ac:dyDescent="0.15">
      <c r="A1146" s="37"/>
      <c r="K1146" s="37"/>
    </row>
    <row r="1147" spans="1:11" ht="12" customHeight="1" x14ac:dyDescent="0.15">
      <c r="A1147" s="37"/>
      <c r="K1147" s="37"/>
    </row>
    <row r="1148" spans="1:11" ht="12" customHeight="1" x14ac:dyDescent="0.15">
      <c r="A1148" s="37"/>
      <c r="K1148" s="37"/>
    </row>
    <row r="1149" spans="1:11" ht="12" customHeight="1" x14ac:dyDescent="0.15">
      <c r="A1149" s="37"/>
      <c r="K1149" s="37"/>
    </row>
    <row r="1150" spans="1:11" ht="12" customHeight="1" x14ac:dyDescent="0.15">
      <c r="A1150" s="37"/>
      <c r="K1150" s="37"/>
    </row>
    <row r="1151" spans="1:11" ht="12" customHeight="1" x14ac:dyDescent="0.15">
      <c r="A1151" s="37"/>
      <c r="K1151" s="37"/>
    </row>
    <row r="1152" spans="1:11" ht="12" customHeight="1" x14ac:dyDescent="0.15">
      <c r="A1152" s="37"/>
      <c r="K1152" s="37"/>
    </row>
    <row r="1153" spans="1:11" ht="12" customHeight="1" x14ac:dyDescent="0.15">
      <c r="A1153" s="37"/>
      <c r="K1153" s="37"/>
    </row>
    <row r="1154" spans="1:11" ht="12" customHeight="1" x14ac:dyDescent="0.15">
      <c r="A1154" s="37"/>
      <c r="K1154" s="37"/>
    </row>
    <row r="1155" spans="1:11" ht="12" customHeight="1" x14ac:dyDescent="0.15">
      <c r="A1155" s="37"/>
      <c r="K1155" s="37"/>
    </row>
    <row r="1156" spans="1:11" ht="12" customHeight="1" x14ac:dyDescent="0.15">
      <c r="A1156" s="37"/>
      <c r="K1156" s="37"/>
    </row>
    <row r="1157" spans="1:11" ht="12" customHeight="1" x14ac:dyDescent="0.15">
      <c r="A1157" s="37"/>
      <c r="K1157" s="37"/>
    </row>
    <row r="1158" spans="1:11" ht="12" customHeight="1" x14ac:dyDescent="0.15">
      <c r="A1158" s="37"/>
      <c r="K1158" s="37"/>
    </row>
    <row r="1159" spans="1:11" ht="12" customHeight="1" x14ac:dyDescent="0.15">
      <c r="A1159" s="37"/>
      <c r="K1159" s="37"/>
    </row>
    <row r="1160" spans="1:11" ht="12" customHeight="1" x14ac:dyDescent="0.15">
      <c r="A1160" s="37"/>
      <c r="K1160" s="37"/>
    </row>
    <row r="1161" spans="1:11" ht="12" customHeight="1" x14ac:dyDescent="0.15">
      <c r="A1161" s="37"/>
      <c r="K1161" s="37"/>
    </row>
    <row r="1162" spans="1:11" ht="12" customHeight="1" x14ac:dyDescent="0.15">
      <c r="A1162" s="37"/>
      <c r="K1162" s="37"/>
    </row>
    <row r="1163" spans="1:11" ht="12" customHeight="1" x14ac:dyDescent="0.15">
      <c r="A1163" s="37"/>
      <c r="K1163" s="37"/>
    </row>
    <row r="1164" spans="1:11" ht="12" customHeight="1" x14ac:dyDescent="0.15">
      <c r="A1164" s="37"/>
      <c r="K1164" s="37"/>
    </row>
    <row r="1165" spans="1:11" ht="12" customHeight="1" x14ac:dyDescent="0.15">
      <c r="A1165" s="37"/>
      <c r="K1165" s="37"/>
    </row>
    <row r="1166" spans="1:11" ht="12" customHeight="1" x14ac:dyDescent="0.15">
      <c r="A1166" s="37"/>
      <c r="K1166" s="37"/>
    </row>
    <row r="1167" spans="1:11" ht="12" customHeight="1" x14ac:dyDescent="0.15">
      <c r="A1167" s="37"/>
      <c r="K1167" s="37"/>
    </row>
    <row r="1168" spans="1:11" ht="12" customHeight="1" x14ac:dyDescent="0.15">
      <c r="A1168" s="37"/>
      <c r="K1168" s="37"/>
    </row>
    <row r="1169" spans="1:11" ht="12" customHeight="1" x14ac:dyDescent="0.15">
      <c r="A1169" s="37"/>
      <c r="K1169" s="37"/>
    </row>
    <row r="1170" spans="1:11" ht="12" customHeight="1" x14ac:dyDescent="0.15">
      <c r="A1170" s="37"/>
      <c r="K1170" s="37"/>
    </row>
    <row r="1171" spans="1:11" ht="12" customHeight="1" x14ac:dyDescent="0.15">
      <c r="A1171" s="37"/>
      <c r="K1171" s="37"/>
    </row>
    <row r="1172" spans="1:11" ht="12" customHeight="1" x14ac:dyDescent="0.15">
      <c r="A1172" s="37"/>
      <c r="K1172" s="37"/>
    </row>
    <row r="1173" spans="1:11" ht="12" customHeight="1" x14ac:dyDescent="0.15">
      <c r="A1173" s="37"/>
      <c r="K1173" s="37"/>
    </row>
    <row r="1174" spans="1:11" ht="12" customHeight="1" x14ac:dyDescent="0.15">
      <c r="A1174" s="37"/>
      <c r="K1174" s="37"/>
    </row>
    <row r="1175" spans="1:11" ht="12" customHeight="1" x14ac:dyDescent="0.15">
      <c r="A1175" s="37"/>
      <c r="K1175" s="37"/>
    </row>
    <row r="1176" spans="1:11" ht="12" customHeight="1" x14ac:dyDescent="0.15">
      <c r="A1176" s="37"/>
      <c r="K1176" s="37"/>
    </row>
    <row r="1177" spans="1:11" ht="12" customHeight="1" x14ac:dyDescent="0.15">
      <c r="A1177" s="37"/>
      <c r="K1177" s="37"/>
    </row>
    <row r="1178" spans="1:11" ht="12" customHeight="1" x14ac:dyDescent="0.15">
      <c r="A1178" s="37"/>
      <c r="K1178" s="37"/>
    </row>
    <row r="1179" spans="1:11" ht="12" customHeight="1" x14ac:dyDescent="0.15">
      <c r="A1179" s="37"/>
      <c r="K1179" s="37"/>
    </row>
    <row r="1180" spans="1:11" ht="12" customHeight="1" x14ac:dyDescent="0.15">
      <c r="A1180" s="37"/>
      <c r="K1180" s="37"/>
    </row>
    <row r="1181" spans="1:11" ht="12" customHeight="1" x14ac:dyDescent="0.15">
      <c r="A1181" s="37"/>
      <c r="K1181" s="37"/>
    </row>
    <row r="1182" spans="1:11" ht="12" customHeight="1" x14ac:dyDescent="0.15">
      <c r="A1182" s="37"/>
      <c r="K1182" s="37"/>
    </row>
    <row r="1183" spans="1:11" ht="12" customHeight="1" x14ac:dyDescent="0.15">
      <c r="A1183" s="37"/>
      <c r="K1183" s="37"/>
    </row>
    <row r="1184" spans="1:11" ht="12" customHeight="1" x14ac:dyDescent="0.15">
      <c r="A1184" s="37"/>
      <c r="K1184" s="37"/>
    </row>
    <row r="1185" spans="1:11" ht="12" customHeight="1" x14ac:dyDescent="0.15">
      <c r="A1185" s="37"/>
      <c r="K1185" s="37"/>
    </row>
    <row r="1186" spans="1:11" ht="12" customHeight="1" x14ac:dyDescent="0.15">
      <c r="A1186" s="37"/>
      <c r="K1186" s="37"/>
    </row>
    <row r="1187" spans="1:11" ht="12" customHeight="1" x14ac:dyDescent="0.15">
      <c r="A1187" s="37"/>
      <c r="K1187" s="37"/>
    </row>
    <row r="1188" spans="1:11" ht="12" customHeight="1" x14ac:dyDescent="0.15">
      <c r="A1188" s="37"/>
      <c r="K1188" s="37"/>
    </row>
    <row r="1189" spans="1:11" ht="12" customHeight="1" x14ac:dyDescent="0.15">
      <c r="A1189" s="37"/>
      <c r="K1189" s="37"/>
    </row>
    <row r="1190" spans="1:11" ht="12" customHeight="1" x14ac:dyDescent="0.15">
      <c r="A1190" s="37"/>
      <c r="K1190" s="37"/>
    </row>
    <row r="1191" spans="1:11" ht="12" customHeight="1" x14ac:dyDescent="0.15">
      <c r="A1191" s="37"/>
      <c r="K1191" s="37"/>
    </row>
    <row r="1192" spans="1:11" ht="12" customHeight="1" x14ac:dyDescent="0.15">
      <c r="A1192" s="37"/>
      <c r="K1192" s="37"/>
    </row>
    <row r="1193" spans="1:11" ht="12" customHeight="1" x14ac:dyDescent="0.15">
      <c r="A1193" s="37"/>
      <c r="K1193" s="37"/>
    </row>
    <row r="1194" spans="1:11" ht="12" customHeight="1" x14ac:dyDescent="0.15">
      <c r="A1194" s="37"/>
      <c r="K1194" s="37"/>
    </row>
    <row r="1195" spans="1:11" ht="12" customHeight="1" x14ac:dyDescent="0.15">
      <c r="A1195" s="37"/>
      <c r="K1195" s="37"/>
    </row>
    <row r="1196" spans="1:11" ht="12" customHeight="1" x14ac:dyDescent="0.15">
      <c r="A1196" s="37"/>
      <c r="K1196" s="37"/>
    </row>
    <row r="1197" spans="1:11" ht="12" customHeight="1" x14ac:dyDescent="0.15">
      <c r="A1197" s="37"/>
      <c r="K1197" s="37"/>
    </row>
    <row r="1198" spans="1:11" ht="12" customHeight="1" x14ac:dyDescent="0.15">
      <c r="A1198" s="37"/>
      <c r="K1198" s="37"/>
    </row>
    <row r="1199" spans="1:11" ht="12" customHeight="1" x14ac:dyDescent="0.15">
      <c r="A1199" s="37"/>
      <c r="K1199" s="37"/>
    </row>
    <row r="1200" spans="1:11" ht="12" customHeight="1" x14ac:dyDescent="0.15">
      <c r="A1200" s="37"/>
      <c r="K1200" s="37"/>
    </row>
    <row r="1201" spans="1:11" ht="12" customHeight="1" x14ac:dyDescent="0.15">
      <c r="A1201" s="37"/>
      <c r="K1201" s="37"/>
    </row>
    <row r="1202" spans="1:11" ht="12" customHeight="1" x14ac:dyDescent="0.15">
      <c r="A1202" s="37"/>
      <c r="K1202" s="37"/>
    </row>
    <row r="1203" spans="1:11" ht="12" customHeight="1" x14ac:dyDescent="0.15">
      <c r="A1203" s="37"/>
      <c r="K1203" s="37"/>
    </row>
    <row r="1204" spans="1:11" ht="12" customHeight="1" x14ac:dyDescent="0.15">
      <c r="A1204" s="37"/>
      <c r="K1204" s="37"/>
    </row>
    <row r="1205" spans="1:11" ht="12" customHeight="1" x14ac:dyDescent="0.15">
      <c r="A1205" s="37"/>
      <c r="K1205" s="37"/>
    </row>
    <row r="1206" spans="1:11" ht="12" customHeight="1" x14ac:dyDescent="0.15">
      <c r="A1206" s="37"/>
      <c r="K1206" s="37"/>
    </row>
    <row r="1207" spans="1:11" ht="12" customHeight="1" x14ac:dyDescent="0.15">
      <c r="A1207" s="37"/>
      <c r="K1207" s="37"/>
    </row>
    <row r="1208" spans="1:11" ht="12" customHeight="1" x14ac:dyDescent="0.15">
      <c r="A1208" s="37"/>
      <c r="K1208" s="37"/>
    </row>
    <row r="1209" spans="1:11" ht="12" customHeight="1" x14ac:dyDescent="0.15">
      <c r="A1209" s="37"/>
    </row>
  </sheetData>
  <mergeCells count="2">
    <mergeCell ref="A1:E4"/>
    <mergeCell ref="Q11:R12"/>
  </mergeCells>
  <phoneticPr fontId="2" type="noConversion"/>
  <conditionalFormatting sqref="Q15:Q32">
    <cfRule type="cellIs" dxfId="1" priority="1" operator="greaterThan">
      <formula>(IF(R15=12,228000)+IF(R15&lt;12,171000))</formula>
    </cfRule>
  </conditionalFormatting>
  <printOptions horizontalCentered="1" verticalCentered="1"/>
  <pageMargins left="0.25" right="0.44" top="7.0000000000000007E-2" bottom="0.02" header="0.5" footer="0.5"/>
  <pageSetup scale="90" orientation="portrait" horizontalDpi="300" verticalDpi="300" r:id="rId1"/>
  <headerFooter alignWithMargins="0">
    <oddFooter>&amp;R13August2019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209"/>
  <sheetViews>
    <sheetView showGridLines="0" showZeros="0" zoomScale="120" zoomScaleNormal="120" workbookViewId="0">
      <selection sqref="A1:E4"/>
    </sheetView>
  </sheetViews>
  <sheetFormatPr baseColWidth="10" defaultColWidth="10.7109375" defaultRowHeight="12" customHeight="1" x14ac:dyDescent="0.15"/>
  <cols>
    <col min="1" max="1" width="2.7109375" style="50" customWidth="1"/>
    <col min="2" max="2" width="1.7109375" style="37" customWidth="1"/>
    <col min="3" max="3" width="2" style="37" customWidth="1"/>
    <col min="4" max="4" width="26.85546875" style="49" customWidth="1"/>
    <col min="5" max="5" width="1.7109375" style="49" customWidth="1"/>
    <col min="6" max="6" width="12.5703125" style="49" customWidth="1"/>
    <col min="7" max="7" width="12.5703125" style="37" customWidth="1"/>
    <col min="8" max="8" width="5.140625" style="37" customWidth="1"/>
    <col min="9" max="9" width="5.42578125" style="37" customWidth="1"/>
    <col min="10" max="10" width="4.7109375" style="33" customWidth="1"/>
    <col min="11" max="11" width="13.42578125" style="134" bestFit="1" customWidth="1"/>
    <col min="12" max="12" width="5.42578125" style="37" customWidth="1"/>
    <col min="13" max="13" width="3.5703125" style="37" customWidth="1"/>
    <col min="14" max="14" width="3.28515625" style="37" customWidth="1"/>
    <col min="15" max="15" width="17.85546875" style="36" bestFit="1" customWidth="1"/>
    <col min="16" max="21" width="10.7109375" style="37" customWidth="1"/>
    <col min="22" max="16384" width="10.7109375" style="37"/>
  </cols>
  <sheetData>
    <row r="1" spans="1:18" s="44" customFormat="1" ht="12" customHeight="1" thickBot="1" x14ac:dyDescent="0.2">
      <c r="A1" s="248" t="s">
        <v>152</v>
      </c>
      <c r="B1" s="249"/>
      <c r="C1" s="249"/>
      <c r="D1" s="249"/>
      <c r="E1" s="249"/>
      <c r="F1" s="43"/>
      <c r="J1" s="45"/>
      <c r="K1" s="201"/>
      <c r="O1" s="46"/>
      <c r="P1" s="47"/>
      <c r="Q1" s="48"/>
    </row>
    <row r="2" spans="1:18" ht="12" customHeight="1" x14ac:dyDescent="0.15">
      <c r="A2" s="250"/>
      <c r="B2" s="250"/>
      <c r="C2" s="250"/>
      <c r="D2" s="250"/>
      <c r="E2" s="250"/>
      <c r="G2" s="7"/>
      <c r="K2" s="37"/>
      <c r="O2" s="4"/>
      <c r="P2" s="5"/>
      <c r="Q2" s="6"/>
    </row>
    <row r="3" spans="1:18" ht="14" x14ac:dyDescent="0.15">
      <c r="A3" s="250"/>
      <c r="B3" s="250"/>
      <c r="C3" s="250"/>
      <c r="D3" s="250"/>
      <c r="E3" s="250"/>
      <c r="G3" s="7" t="s">
        <v>141</v>
      </c>
      <c r="K3" s="37"/>
      <c r="O3" s="245" t="s">
        <v>10</v>
      </c>
      <c r="P3" s="1"/>
      <c r="Q3" s="2"/>
    </row>
    <row r="4" spans="1:18" ht="12" customHeight="1" x14ac:dyDescent="0.15">
      <c r="A4" s="250"/>
      <c r="B4" s="250"/>
      <c r="C4" s="250"/>
      <c r="D4" s="250"/>
      <c r="E4" s="250"/>
      <c r="G4" s="8"/>
      <c r="K4" s="37"/>
      <c r="O4" s="240"/>
      <c r="P4" s="257" t="s">
        <v>129</v>
      </c>
      <c r="Q4" s="241"/>
    </row>
    <row r="5" spans="1:18" ht="12" customHeight="1" x14ac:dyDescent="0.15">
      <c r="K5" s="37"/>
      <c r="O5" s="9"/>
      <c r="P5" s="1"/>
      <c r="Q5" s="2"/>
    </row>
    <row r="6" spans="1:18" ht="12" customHeight="1" x14ac:dyDescent="0.15">
      <c r="G6" s="7" t="s">
        <v>40</v>
      </c>
      <c r="K6" s="37"/>
      <c r="O6" s="254"/>
      <c r="P6" s="256" t="s">
        <v>130</v>
      </c>
      <c r="Q6" s="255"/>
    </row>
    <row r="7" spans="1:18" ht="12" customHeight="1" x14ac:dyDescent="0.15">
      <c r="A7" s="51" t="s">
        <v>44</v>
      </c>
      <c r="B7" s="52"/>
      <c r="C7" s="52"/>
      <c r="D7" s="53"/>
      <c r="E7" s="53"/>
      <c r="F7" s="53"/>
      <c r="G7" s="53"/>
      <c r="H7" s="54"/>
      <c r="I7" s="55"/>
      <c r="J7" s="55"/>
      <c r="K7" s="56" t="s">
        <v>35</v>
      </c>
      <c r="L7" s="7"/>
      <c r="M7" s="7"/>
      <c r="O7" s="263"/>
      <c r="P7" s="258"/>
      <c r="Q7" s="259"/>
    </row>
    <row r="8" spans="1:18" ht="12" customHeight="1" x14ac:dyDescent="0.15">
      <c r="A8" s="10"/>
      <c r="B8" s="11"/>
      <c r="C8" s="11"/>
      <c r="D8" s="57" t="s">
        <v>144</v>
      </c>
      <c r="E8" s="12"/>
      <c r="F8" s="12"/>
      <c r="G8" s="12"/>
      <c r="H8" s="13"/>
      <c r="I8" s="14"/>
      <c r="J8" s="11"/>
      <c r="K8" s="232">
        <f>'YR 1'!K8</f>
        <v>0</v>
      </c>
      <c r="L8" s="59"/>
      <c r="M8" s="59"/>
      <c r="O8" s="263" t="s">
        <v>194</v>
      </c>
      <c r="P8" s="263"/>
      <c r="Q8" s="259"/>
    </row>
    <row r="9" spans="1:18" ht="12" customHeight="1" x14ac:dyDescent="0.15">
      <c r="A9" s="37"/>
      <c r="D9" s="60"/>
      <c r="E9" s="60"/>
      <c r="F9" s="60"/>
      <c r="G9" s="60"/>
      <c r="H9" s="61"/>
      <c r="I9" s="62"/>
      <c r="J9" s="59"/>
      <c r="K9" s="63" t="s">
        <v>185</v>
      </c>
      <c r="L9" s="64"/>
      <c r="M9" s="64"/>
      <c r="O9" s="266" t="s">
        <v>195</v>
      </c>
      <c r="P9" s="264"/>
      <c r="Q9" s="259"/>
    </row>
    <row r="10" spans="1:18" ht="12" customHeight="1" thickBot="1" x14ac:dyDescent="0.2">
      <c r="A10" s="50" t="s">
        <v>45</v>
      </c>
      <c r="B10" s="15"/>
      <c r="C10" s="15"/>
      <c r="D10" s="16"/>
      <c r="E10" s="17"/>
      <c r="F10" s="17"/>
      <c r="G10" s="17"/>
      <c r="H10" s="18"/>
      <c r="I10" s="18"/>
      <c r="J10" s="15" t="s">
        <v>6</v>
      </c>
      <c r="K10" s="231">
        <f>'YR 4'!K11+1</f>
        <v>37621</v>
      </c>
      <c r="O10" s="260"/>
      <c r="P10" s="261"/>
      <c r="Q10" s="262"/>
    </row>
    <row r="11" spans="1:18" ht="12" customHeight="1" x14ac:dyDescent="0.15">
      <c r="A11" s="10"/>
      <c r="B11" s="11"/>
      <c r="C11" s="11"/>
      <c r="D11" s="234">
        <f>'YR 1'!D11</f>
        <v>0</v>
      </c>
      <c r="E11" s="19"/>
      <c r="F11" s="19"/>
      <c r="G11" s="19"/>
      <c r="H11" s="14"/>
      <c r="I11" s="14"/>
      <c r="J11" s="67" t="s">
        <v>34</v>
      </c>
      <c r="K11" s="231" t="str">
        <f>TEXT(K10+364,"mm/dd/yy")</f>
        <v>12/31/07</v>
      </c>
      <c r="Q11" s="243" t="s">
        <v>177</v>
      </c>
      <c r="R11" s="243"/>
    </row>
    <row r="12" spans="1:18" ht="12" customHeight="1" x14ac:dyDescent="0.15">
      <c r="A12" s="50" t="s">
        <v>47</v>
      </c>
      <c r="D12" s="64"/>
      <c r="E12" s="64"/>
      <c r="F12" s="64"/>
      <c r="G12" s="64"/>
      <c r="H12" s="68"/>
      <c r="I12" s="8" t="s">
        <v>12</v>
      </c>
      <c r="J12" s="69"/>
      <c r="K12" s="70"/>
      <c r="L12" s="59"/>
      <c r="M12" s="59"/>
      <c r="P12" s="36"/>
      <c r="Q12" s="243"/>
      <c r="R12" s="243"/>
    </row>
    <row r="13" spans="1:18" ht="12" customHeight="1" x14ac:dyDescent="0.15">
      <c r="A13" s="50" t="s">
        <v>190</v>
      </c>
      <c r="D13" s="64"/>
      <c r="E13" s="64"/>
      <c r="F13" s="64"/>
      <c r="G13" s="64"/>
      <c r="H13" s="71"/>
      <c r="I13" s="72" t="s">
        <v>49</v>
      </c>
      <c r="J13" s="73"/>
      <c r="K13" s="74" t="s">
        <v>50</v>
      </c>
      <c r="L13" s="8"/>
      <c r="M13" s="8"/>
      <c r="P13" s="7" t="s">
        <v>30</v>
      </c>
      <c r="Q13" s="7" t="s">
        <v>7</v>
      </c>
    </row>
    <row r="14" spans="1:18" ht="12" customHeight="1" x14ac:dyDescent="0.15">
      <c r="B14" s="75"/>
      <c r="C14" s="75"/>
      <c r="D14" s="76"/>
      <c r="E14" s="76"/>
      <c r="F14" s="76"/>
      <c r="G14" s="76"/>
      <c r="H14" s="77" t="s">
        <v>51</v>
      </c>
      <c r="I14" s="78" t="s">
        <v>52</v>
      </c>
      <c r="J14" s="78" t="s">
        <v>53</v>
      </c>
      <c r="K14" s="79"/>
      <c r="L14" s="8"/>
      <c r="M14" s="8"/>
      <c r="P14" s="7" t="s">
        <v>189</v>
      </c>
      <c r="Q14" s="7" t="s">
        <v>8</v>
      </c>
      <c r="R14" s="7" t="s">
        <v>106</v>
      </c>
    </row>
    <row r="15" spans="1:18" ht="12" customHeight="1" x14ac:dyDescent="0.15">
      <c r="A15" s="80">
        <v>1</v>
      </c>
      <c r="B15" s="20"/>
      <c r="C15" s="21"/>
      <c r="D15" s="81">
        <f>D11</f>
        <v>0</v>
      </c>
      <c r="E15" s="82"/>
      <c r="F15" s="82"/>
      <c r="G15" s="82"/>
      <c r="H15" s="58"/>
      <c r="I15" s="58"/>
      <c r="J15" s="58"/>
      <c r="K15" s="83">
        <f>(IF(R15&gt;9, (P15*H15),0)+IF(R15&lt;=9, (P15*(I15+J15)),0))</f>
        <v>0</v>
      </c>
      <c r="L15" s="28"/>
      <c r="M15" s="28"/>
      <c r="N15" s="37" t="s">
        <v>14</v>
      </c>
      <c r="O15" s="81">
        <f>D11</f>
        <v>0</v>
      </c>
      <c r="P15" s="226">
        <f>Q15/R15</f>
        <v>0</v>
      </c>
      <c r="Q15" s="84">
        <f>'YR 4'!Q15*1.03</f>
        <v>0</v>
      </c>
      <c r="R15" s="233">
        <f>'YR 1'!R15</f>
        <v>9</v>
      </c>
    </row>
    <row r="16" spans="1:18" ht="12" customHeight="1" x14ac:dyDescent="0.15">
      <c r="A16" s="80">
        <v>2</v>
      </c>
      <c r="B16" s="20"/>
      <c r="C16" s="21"/>
      <c r="D16" s="235">
        <f>'YR 1'!D16</f>
        <v>0</v>
      </c>
      <c r="E16" s="82"/>
      <c r="F16" s="82"/>
      <c r="G16" s="82"/>
      <c r="H16" s="58"/>
      <c r="I16" s="58"/>
      <c r="J16" s="58"/>
      <c r="K16" s="83">
        <f t="shared" ref="K16:K24" si="0">(IF(R16&gt;9, (P16*H16),0)+IF(R16&lt;=9, (P16*(I16+J16)),0))</f>
        <v>0</v>
      </c>
      <c r="L16" s="28"/>
      <c r="M16" s="28"/>
      <c r="N16" s="37" t="s">
        <v>15</v>
      </c>
      <c r="O16" s="81">
        <f>D16</f>
        <v>0</v>
      </c>
      <c r="P16" s="226">
        <f>Q16/R16</f>
        <v>0</v>
      </c>
      <c r="Q16" s="84">
        <f>'YR 4'!Q16*1.03</f>
        <v>0</v>
      </c>
      <c r="R16" s="233">
        <f>'YR 1'!R16</f>
        <v>9</v>
      </c>
    </row>
    <row r="17" spans="1:18" ht="12" customHeight="1" x14ac:dyDescent="0.15">
      <c r="A17" s="80">
        <v>3</v>
      </c>
      <c r="B17" s="21"/>
      <c r="C17" s="21"/>
      <c r="D17" s="235">
        <f>'YR 1'!D17</f>
        <v>0</v>
      </c>
      <c r="E17" s="82"/>
      <c r="F17" s="82"/>
      <c r="G17" s="82"/>
      <c r="H17" s="58"/>
      <c r="I17" s="58"/>
      <c r="J17" s="58"/>
      <c r="K17" s="83">
        <f t="shared" si="0"/>
        <v>0</v>
      </c>
      <c r="L17" s="28"/>
      <c r="M17" s="28"/>
      <c r="N17" s="37" t="s">
        <v>15</v>
      </c>
      <c r="O17" s="81">
        <f>D17</f>
        <v>0</v>
      </c>
      <c r="P17" s="226">
        <f>Q17/R17</f>
        <v>0</v>
      </c>
      <c r="Q17" s="84">
        <f>'YR 4'!Q17*1.03</f>
        <v>0</v>
      </c>
      <c r="R17" s="233">
        <f>'YR 1'!R17</f>
        <v>9</v>
      </c>
    </row>
    <row r="18" spans="1:18" ht="12" customHeight="1" x14ac:dyDescent="0.15">
      <c r="A18" s="80">
        <v>4</v>
      </c>
      <c r="B18" s="21"/>
      <c r="C18" s="21"/>
      <c r="D18" s="235">
        <f>'YR 1'!D18</f>
        <v>0</v>
      </c>
      <c r="E18" s="82"/>
      <c r="F18" s="82"/>
      <c r="G18" s="87"/>
      <c r="H18" s="58"/>
      <c r="I18" s="58"/>
      <c r="J18" s="58"/>
      <c r="K18" s="83">
        <f t="shared" si="0"/>
        <v>0</v>
      </c>
      <c r="L18" s="28"/>
      <c r="M18" s="28"/>
      <c r="N18" s="37" t="s">
        <v>15</v>
      </c>
      <c r="O18" s="81">
        <f t="shared" ref="O18:O24" si="1">D18</f>
        <v>0</v>
      </c>
      <c r="P18" s="226">
        <f t="shared" ref="P18:P24" si="2">Q18/R18</f>
        <v>0</v>
      </c>
      <c r="Q18" s="84">
        <f>'YR 4'!Q18*1.03</f>
        <v>0</v>
      </c>
      <c r="R18" s="233">
        <f>'YR 1'!R18</f>
        <v>9</v>
      </c>
    </row>
    <row r="19" spans="1:18" ht="12" customHeight="1" x14ac:dyDescent="0.15">
      <c r="A19" s="80">
        <v>5</v>
      </c>
      <c r="B19" s="21"/>
      <c r="C19" s="21"/>
      <c r="D19" s="235">
        <f>'YR 1'!D19</f>
        <v>0</v>
      </c>
      <c r="E19" s="82"/>
      <c r="F19" s="82"/>
      <c r="G19" s="88"/>
      <c r="H19" s="58"/>
      <c r="I19" s="58"/>
      <c r="J19" s="58"/>
      <c r="K19" s="83">
        <f t="shared" si="0"/>
        <v>0</v>
      </c>
      <c r="L19" s="28"/>
      <c r="M19" s="28"/>
      <c r="N19" s="37" t="s">
        <v>15</v>
      </c>
      <c r="O19" s="81">
        <f t="shared" si="1"/>
        <v>0</v>
      </c>
      <c r="P19" s="226">
        <f t="shared" si="2"/>
        <v>0</v>
      </c>
      <c r="Q19" s="84">
        <f>'YR 4'!Q19*1.03</f>
        <v>0</v>
      </c>
      <c r="R19" s="233">
        <f>'YR 1'!R19</f>
        <v>9</v>
      </c>
    </row>
    <row r="20" spans="1:18" ht="12" customHeight="1" x14ac:dyDescent="0.15">
      <c r="A20" s="80">
        <v>6</v>
      </c>
      <c r="B20" s="21"/>
      <c r="C20" s="21"/>
      <c r="D20" s="235">
        <f>'YR 1'!D20</f>
        <v>0</v>
      </c>
      <c r="E20" s="82"/>
      <c r="F20" s="82"/>
      <c r="G20" s="88"/>
      <c r="H20" s="58"/>
      <c r="I20" s="58"/>
      <c r="J20" s="58"/>
      <c r="K20" s="83">
        <f t="shared" si="0"/>
        <v>0</v>
      </c>
      <c r="L20" s="28"/>
      <c r="M20" s="28"/>
      <c r="N20" s="37" t="s">
        <v>15</v>
      </c>
      <c r="O20" s="81">
        <f t="shared" si="1"/>
        <v>0</v>
      </c>
      <c r="P20" s="226">
        <f t="shared" si="2"/>
        <v>0</v>
      </c>
      <c r="Q20" s="84">
        <f>'YR 4'!Q20*1.03</f>
        <v>0</v>
      </c>
      <c r="R20" s="233">
        <f>'YR 1'!R20</f>
        <v>9</v>
      </c>
    </row>
    <row r="21" spans="1:18" ht="12" customHeight="1" x14ac:dyDescent="0.15">
      <c r="A21" s="80">
        <v>7</v>
      </c>
      <c r="B21" s="21"/>
      <c r="C21" s="21"/>
      <c r="D21" s="235">
        <f>'YR 1'!D21</f>
        <v>0</v>
      </c>
      <c r="E21" s="82"/>
      <c r="F21" s="82"/>
      <c r="G21" s="88"/>
      <c r="H21" s="58"/>
      <c r="I21" s="58"/>
      <c r="J21" s="58"/>
      <c r="K21" s="83">
        <f t="shared" si="0"/>
        <v>0</v>
      </c>
      <c r="L21" s="28"/>
      <c r="M21" s="28"/>
      <c r="N21" s="37" t="s">
        <v>15</v>
      </c>
      <c r="O21" s="81">
        <f t="shared" si="1"/>
        <v>0</v>
      </c>
      <c r="P21" s="226">
        <f t="shared" si="2"/>
        <v>0</v>
      </c>
      <c r="Q21" s="84">
        <f>'YR 4'!Q21*1.03</f>
        <v>0</v>
      </c>
      <c r="R21" s="233">
        <f>'YR 1'!R21</f>
        <v>9</v>
      </c>
    </row>
    <row r="22" spans="1:18" ht="12" customHeight="1" x14ac:dyDescent="0.15">
      <c r="A22" s="80">
        <v>8</v>
      </c>
      <c r="B22" s="21"/>
      <c r="C22" s="21"/>
      <c r="D22" s="235">
        <f>'YR 1'!D22</f>
        <v>0</v>
      </c>
      <c r="E22" s="82"/>
      <c r="F22" s="82"/>
      <c r="G22" s="88"/>
      <c r="H22" s="58"/>
      <c r="I22" s="58"/>
      <c r="J22" s="58"/>
      <c r="K22" s="83">
        <f t="shared" si="0"/>
        <v>0</v>
      </c>
      <c r="L22" s="28"/>
      <c r="M22" s="28"/>
      <c r="N22" s="37" t="s">
        <v>15</v>
      </c>
      <c r="O22" s="81">
        <f t="shared" si="1"/>
        <v>0</v>
      </c>
      <c r="P22" s="226">
        <f t="shared" si="2"/>
        <v>0</v>
      </c>
      <c r="Q22" s="84">
        <f>'YR 4'!Q22*1.03</f>
        <v>0</v>
      </c>
      <c r="R22" s="233">
        <f>'YR 1'!R22</f>
        <v>9</v>
      </c>
    </row>
    <row r="23" spans="1:18" ht="12" customHeight="1" x14ac:dyDescent="0.15">
      <c r="A23" s="80">
        <v>9</v>
      </c>
      <c r="B23" s="21"/>
      <c r="C23" s="21"/>
      <c r="D23" s="235">
        <f>'YR 1'!D23</f>
        <v>0</v>
      </c>
      <c r="E23" s="82"/>
      <c r="F23" s="82"/>
      <c r="G23" s="88"/>
      <c r="H23" s="58"/>
      <c r="I23" s="58"/>
      <c r="J23" s="58"/>
      <c r="K23" s="83">
        <f t="shared" si="0"/>
        <v>0</v>
      </c>
      <c r="L23" s="28"/>
      <c r="M23" s="28"/>
      <c r="N23" s="37" t="s">
        <v>15</v>
      </c>
      <c r="O23" s="81">
        <f t="shared" si="1"/>
        <v>0</v>
      </c>
      <c r="P23" s="226">
        <f t="shared" si="2"/>
        <v>0</v>
      </c>
      <c r="Q23" s="84">
        <f>'YR 4'!Q23*1.03</f>
        <v>0</v>
      </c>
      <c r="R23" s="233">
        <f>'YR 1'!R23</f>
        <v>9</v>
      </c>
    </row>
    <row r="24" spans="1:18" ht="12" customHeight="1" x14ac:dyDescent="0.15">
      <c r="A24" s="80">
        <v>10</v>
      </c>
      <c r="B24" s="21"/>
      <c r="C24" s="21"/>
      <c r="D24" s="235">
        <f>'YR 1'!D24</f>
        <v>0</v>
      </c>
      <c r="E24" s="82"/>
      <c r="F24" s="82"/>
      <c r="G24" s="88"/>
      <c r="H24" s="58"/>
      <c r="I24" s="58"/>
      <c r="J24" s="58"/>
      <c r="K24" s="83">
        <f t="shared" si="0"/>
        <v>0</v>
      </c>
      <c r="L24" s="28"/>
      <c r="M24" s="28"/>
      <c r="N24" s="37" t="s">
        <v>15</v>
      </c>
      <c r="O24" s="81">
        <f t="shared" si="1"/>
        <v>0</v>
      </c>
      <c r="P24" s="226">
        <f t="shared" si="2"/>
        <v>0</v>
      </c>
      <c r="Q24" s="84">
        <f>'YR 4'!Q24*1.03</f>
        <v>0</v>
      </c>
      <c r="R24" s="233">
        <f>'YR 1'!R24</f>
        <v>9</v>
      </c>
    </row>
    <row r="25" spans="1:18" ht="12" customHeight="1" x14ac:dyDescent="0.15">
      <c r="A25" s="80"/>
      <c r="B25" s="21"/>
      <c r="C25" s="21"/>
      <c r="D25" s="22" t="s">
        <v>43</v>
      </c>
      <c r="E25" s="82"/>
      <c r="F25" s="82"/>
      <c r="G25" s="88"/>
      <c r="H25" s="58"/>
      <c r="I25" s="217"/>
      <c r="J25" s="217"/>
      <c r="K25" s="83">
        <f>((H25)*P25)</f>
        <v>0</v>
      </c>
      <c r="L25" s="28"/>
      <c r="M25" s="28"/>
      <c r="O25" s="22" t="s">
        <v>31</v>
      </c>
      <c r="P25" s="226">
        <f t="shared" ref="P25:P32" si="3">Q25/12</f>
        <v>0</v>
      </c>
      <c r="Q25" s="84">
        <f>'YR 4'!Q25*1.03</f>
        <v>0</v>
      </c>
      <c r="R25" s="90"/>
    </row>
    <row r="26" spans="1:18" ht="12" customHeight="1" x14ac:dyDescent="0.15">
      <c r="A26" s="80"/>
      <c r="B26" s="21"/>
      <c r="C26" s="21"/>
      <c r="D26" s="22" t="s">
        <v>43</v>
      </c>
      <c r="E26" s="82"/>
      <c r="F26" s="82"/>
      <c r="G26" s="91"/>
      <c r="H26" s="58"/>
      <c r="I26" s="217"/>
      <c r="J26" s="217"/>
      <c r="K26" s="83">
        <f>((H26)*P26)</f>
        <v>0</v>
      </c>
      <c r="L26" s="28"/>
      <c r="M26" s="28"/>
      <c r="O26" s="22" t="s">
        <v>31</v>
      </c>
      <c r="P26" s="226">
        <f t="shared" si="3"/>
        <v>0</v>
      </c>
      <c r="Q26" s="84">
        <f>'YR 4'!Q26*1.03</f>
        <v>0</v>
      </c>
      <c r="R26" s="90"/>
    </row>
    <row r="27" spans="1:18" ht="12" customHeight="1" x14ac:dyDescent="0.15">
      <c r="A27" s="80"/>
      <c r="B27" s="21"/>
      <c r="C27" s="21"/>
      <c r="D27" s="22" t="s">
        <v>43</v>
      </c>
      <c r="E27" s="82"/>
      <c r="F27" s="82"/>
      <c r="G27" s="88"/>
      <c r="H27" s="58"/>
      <c r="I27" s="217"/>
      <c r="J27" s="217"/>
      <c r="K27" s="83">
        <f>((H27)*P27)</f>
        <v>0</v>
      </c>
      <c r="L27" s="28"/>
      <c r="M27" s="28"/>
      <c r="O27" s="22" t="s">
        <v>31</v>
      </c>
      <c r="P27" s="226">
        <f>Q27/12</f>
        <v>0</v>
      </c>
      <c r="Q27" s="84">
        <f>'YR 4'!Q27*1.03</f>
        <v>0</v>
      </c>
      <c r="R27" s="90"/>
    </row>
    <row r="28" spans="1:18" ht="12" customHeight="1" thickBot="1" x14ac:dyDescent="0.2">
      <c r="A28" s="80"/>
      <c r="B28" s="21"/>
      <c r="C28" s="21"/>
      <c r="D28" s="22" t="s">
        <v>43</v>
      </c>
      <c r="E28" s="82"/>
      <c r="F28" s="82"/>
      <c r="G28" s="88"/>
      <c r="H28" s="58"/>
      <c r="I28" s="217"/>
      <c r="J28" s="217"/>
      <c r="K28" s="83">
        <f>((H28)*P28)</f>
        <v>0</v>
      </c>
      <c r="L28" s="28"/>
      <c r="M28" s="28"/>
      <c r="O28" s="22" t="s">
        <v>31</v>
      </c>
      <c r="P28" s="226">
        <f>Q28/12</f>
        <v>0</v>
      </c>
      <c r="Q28" s="84">
        <f>'YR 4'!Q28*1.03</f>
        <v>0</v>
      </c>
      <c r="R28" s="90"/>
    </row>
    <row r="29" spans="1:18" ht="12" customHeight="1" thickBot="1" x14ac:dyDescent="0.2">
      <c r="A29" s="92">
        <v>11</v>
      </c>
      <c r="B29" s="23"/>
      <c r="C29" s="52" t="s">
        <v>56</v>
      </c>
      <c r="D29" s="93"/>
      <c r="E29" s="93"/>
      <c r="F29" s="93"/>
      <c r="G29" s="93"/>
      <c r="H29" s="58"/>
      <c r="I29" s="217"/>
      <c r="J29" s="217"/>
      <c r="K29" s="83">
        <f>P30*H29</f>
        <v>0</v>
      </c>
      <c r="L29" s="28"/>
      <c r="M29" s="28"/>
      <c r="O29" s="230" t="s">
        <v>54</v>
      </c>
      <c r="P29" s="226">
        <f t="shared" si="3"/>
        <v>0</v>
      </c>
      <c r="Q29" s="84">
        <f>'YR 1'!Q29</f>
        <v>0</v>
      </c>
      <c r="R29" s="90"/>
    </row>
    <row r="30" spans="1:18" ht="12" customHeight="1" x14ac:dyDescent="0.15">
      <c r="A30" s="80">
        <v>12</v>
      </c>
      <c r="B30" s="60" t="s">
        <v>57</v>
      </c>
      <c r="C30" s="24"/>
      <c r="D30" s="93" t="s">
        <v>187</v>
      </c>
      <c r="E30" s="93"/>
      <c r="F30" s="93"/>
      <c r="G30" s="93"/>
      <c r="H30" s="94">
        <f>SUM(H15:H29)</f>
        <v>0</v>
      </c>
      <c r="I30" s="94">
        <f>SUM(I15:I29)</f>
        <v>0</v>
      </c>
      <c r="J30" s="94">
        <f>SUM(J15:J29)</f>
        <v>0</v>
      </c>
      <c r="K30" s="83">
        <f>SUM(K15:K29)</f>
        <v>0</v>
      </c>
      <c r="L30" s="33"/>
      <c r="M30" s="33"/>
      <c r="O30" s="230" t="s">
        <v>180</v>
      </c>
      <c r="P30" s="226">
        <f t="shared" si="3"/>
        <v>0</v>
      </c>
      <c r="Q30" s="84">
        <f>'YR 4'!Q30*1.03</f>
        <v>0</v>
      </c>
      <c r="R30" s="90"/>
    </row>
    <row r="31" spans="1:18" ht="12" customHeight="1" thickBot="1" x14ac:dyDescent="0.2">
      <c r="A31" s="92" t="s">
        <v>58</v>
      </c>
      <c r="B31" s="52" t="s">
        <v>59</v>
      </c>
      <c r="C31" s="52"/>
      <c r="D31" s="93"/>
      <c r="E31" s="93"/>
      <c r="F31" s="93"/>
      <c r="G31" s="93"/>
      <c r="H31" s="218"/>
      <c r="I31" s="95"/>
      <c r="J31" s="95"/>
      <c r="K31" s="95"/>
      <c r="L31" s="33"/>
      <c r="M31" s="33"/>
      <c r="O31" s="230" t="s">
        <v>181</v>
      </c>
      <c r="P31" s="226">
        <f t="shared" si="3"/>
        <v>0</v>
      </c>
      <c r="Q31" s="84">
        <f>'YR 4'!Q31*1.03</f>
        <v>0</v>
      </c>
      <c r="R31" s="90"/>
    </row>
    <row r="32" spans="1:18" ht="12" customHeight="1" thickBot="1" x14ac:dyDescent="0.2">
      <c r="A32" s="92" t="s">
        <v>5</v>
      </c>
      <c r="B32" s="25"/>
      <c r="C32" s="52" t="s">
        <v>178</v>
      </c>
      <c r="D32" s="96"/>
      <c r="E32" s="93"/>
      <c r="F32" s="93"/>
      <c r="G32" s="93"/>
      <c r="H32" s="58"/>
      <c r="I32" s="89"/>
      <c r="J32" s="89"/>
      <c r="K32" s="83">
        <f>(P30*H32)*B32</f>
        <v>0</v>
      </c>
      <c r="L32" s="28"/>
      <c r="M32" s="28"/>
      <c r="O32" s="230" t="s">
        <v>183</v>
      </c>
      <c r="P32" s="226">
        <f t="shared" si="3"/>
        <v>0</v>
      </c>
      <c r="Q32" s="84">
        <f>'YR 4'!Q32*1.03</f>
        <v>0</v>
      </c>
      <c r="R32" s="90"/>
    </row>
    <row r="33" spans="1:18" ht="12" customHeight="1" thickBot="1" x14ac:dyDescent="0.2">
      <c r="A33" s="92" t="s">
        <v>62</v>
      </c>
      <c r="B33" s="26"/>
      <c r="C33" s="52" t="s">
        <v>179</v>
      </c>
      <c r="D33" s="64"/>
      <c r="E33" s="93"/>
      <c r="F33" s="55"/>
      <c r="G33" s="55"/>
      <c r="H33" s="58"/>
      <c r="I33" s="89"/>
      <c r="J33" s="89"/>
      <c r="K33" s="83">
        <f>(P31*H33)*B33</f>
        <v>0</v>
      </c>
      <c r="L33" s="28"/>
      <c r="M33" s="28"/>
    </row>
    <row r="34" spans="1:18" ht="12" customHeight="1" thickBot="1" x14ac:dyDescent="0.2">
      <c r="A34" s="92" t="s">
        <v>63</v>
      </c>
      <c r="B34" s="26"/>
      <c r="C34" s="52" t="s">
        <v>64</v>
      </c>
      <c r="D34" s="93"/>
      <c r="E34" s="93"/>
      <c r="F34" s="97">
        <f>Q29/12</f>
        <v>0</v>
      </c>
      <c r="G34" s="27" t="s">
        <v>9</v>
      </c>
      <c r="H34" s="58"/>
      <c r="I34" s="227"/>
      <c r="J34" s="227"/>
      <c r="K34" s="83">
        <f>B34*F34*H34</f>
        <v>0</v>
      </c>
      <c r="L34" s="28"/>
      <c r="M34" s="28"/>
    </row>
    <row r="35" spans="1:18" ht="12" customHeight="1" thickBot="1" x14ac:dyDescent="0.2">
      <c r="A35" s="92" t="s">
        <v>65</v>
      </c>
      <c r="B35" s="26"/>
      <c r="C35" s="52" t="s">
        <v>191</v>
      </c>
      <c r="D35" s="93"/>
      <c r="E35" s="93"/>
      <c r="F35" s="97">
        <f>Q29/12</f>
        <v>0</v>
      </c>
      <c r="G35" s="27" t="s">
        <v>9</v>
      </c>
      <c r="H35" s="227"/>
      <c r="I35" s="227"/>
      <c r="J35" s="58"/>
      <c r="K35" s="83">
        <f>B35*F35*J35</f>
        <v>0</v>
      </c>
      <c r="L35" s="28"/>
      <c r="M35" s="28"/>
    </row>
    <row r="36" spans="1:18" ht="12" customHeight="1" thickBot="1" x14ac:dyDescent="0.2">
      <c r="A36" s="92" t="s">
        <v>67</v>
      </c>
      <c r="B36" s="25"/>
      <c r="C36" s="52" t="s">
        <v>66</v>
      </c>
      <c r="D36" s="93"/>
      <c r="E36" s="93"/>
      <c r="F36" s="96"/>
      <c r="G36" s="93"/>
      <c r="H36" s="58"/>
      <c r="I36" s="98" t="s">
        <v>32</v>
      </c>
      <c r="J36" s="98">
        <v>0</v>
      </c>
      <c r="K36" s="83">
        <f>B36*(Rates!B22*Rates!B23)*H36</f>
        <v>0</v>
      </c>
      <c r="L36" s="28"/>
      <c r="M36" s="28"/>
      <c r="O36" s="28"/>
      <c r="P36" s="29" t="s">
        <v>61</v>
      </c>
      <c r="Q36" s="8"/>
    </row>
    <row r="37" spans="1:18" ht="12" customHeight="1" thickBot="1" x14ac:dyDescent="0.2">
      <c r="A37" s="92" t="s">
        <v>55</v>
      </c>
      <c r="B37" s="25"/>
      <c r="C37" s="52" t="s">
        <v>163</v>
      </c>
      <c r="D37" s="93"/>
      <c r="E37" s="93"/>
      <c r="F37" s="64"/>
      <c r="G37" s="93"/>
      <c r="H37" s="58"/>
      <c r="I37" s="98" t="s">
        <v>32</v>
      </c>
      <c r="J37" s="98"/>
      <c r="K37" s="83">
        <f>B37*(Rates!B22*Rates!B23)*H37</f>
        <v>0</v>
      </c>
      <c r="L37" s="28"/>
      <c r="M37" s="28"/>
      <c r="N37" s="37" t="s">
        <v>14</v>
      </c>
      <c r="O37" s="192">
        <f>D11</f>
        <v>0</v>
      </c>
      <c r="P37" s="83">
        <f>IF(R15&gt;9, (H15*Rates!B13+P15*H15*Rates!B4), ((I15*P15)*Rates!B4)+(I15*Rates!B12)+((J15*P15)*Rates!B4))</f>
        <v>0</v>
      </c>
      <c r="R37" s="99"/>
    </row>
    <row r="38" spans="1:18" ht="12" customHeight="1" thickBot="1" x14ac:dyDescent="0.2">
      <c r="A38" s="92" t="s">
        <v>164</v>
      </c>
      <c r="B38" s="25"/>
      <c r="C38" s="52" t="s">
        <v>182</v>
      </c>
      <c r="D38" s="93"/>
      <c r="E38" s="93"/>
      <c r="F38" s="93"/>
      <c r="G38" s="93"/>
      <c r="H38" s="58"/>
      <c r="I38" s="98" t="s">
        <v>13</v>
      </c>
      <c r="J38" s="98"/>
      <c r="K38" s="83">
        <f>Q32/12*B38*H38</f>
        <v>0</v>
      </c>
      <c r="L38" s="28"/>
      <c r="M38" s="28"/>
      <c r="N38" s="37" t="s">
        <v>15</v>
      </c>
      <c r="O38" s="192">
        <f>D16</f>
        <v>0</v>
      </c>
      <c r="P38" s="83">
        <f>IF(R16&gt;9, (H16*Rates!B13+P16*H16*Rates!B4), ((I16*P16)*Rates!B4)+(I16*Rates!B12)+((J16*P16)*Rates!B4))</f>
        <v>0</v>
      </c>
      <c r="R38" s="99"/>
    </row>
    <row r="39" spans="1:18" ht="12" customHeight="1" x14ac:dyDescent="0.15">
      <c r="A39" s="92"/>
      <c r="B39" s="37" t="s">
        <v>68</v>
      </c>
      <c r="C39" s="52"/>
      <c r="D39" s="93"/>
      <c r="E39" s="93"/>
      <c r="F39" s="93"/>
      <c r="G39" s="93"/>
      <c r="H39" s="101"/>
      <c r="I39" s="100"/>
      <c r="J39" s="52"/>
      <c r="K39" s="83">
        <f>SUM(K30:K38)</f>
        <v>0</v>
      </c>
      <c r="L39" s="33"/>
      <c r="M39" s="33"/>
      <c r="N39" s="37" t="s">
        <v>15</v>
      </c>
      <c r="O39" s="192">
        <f t="shared" ref="O39:O46" si="4">D17</f>
        <v>0</v>
      </c>
      <c r="P39" s="83">
        <f>IF(R17&gt;9, (H17*Rates!B13+P17*H17*Rates!B4), ((I17*P17)*Rates!B4)+(I17*Rates!B12)+((J17*P17)*Rates!B4))</f>
        <v>0</v>
      </c>
      <c r="R39" s="99"/>
    </row>
    <row r="40" spans="1:18" ht="12" customHeight="1" x14ac:dyDescent="0.15">
      <c r="A40" s="92" t="s">
        <v>69</v>
      </c>
      <c r="B40" s="52" t="s">
        <v>70</v>
      </c>
      <c r="C40" s="52"/>
      <c r="D40" s="53"/>
      <c r="E40" s="53"/>
      <c r="F40" s="31"/>
      <c r="G40" s="31"/>
      <c r="H40" s="52"/>
      <c r="I40" s="100"/>
      <c r="J40" s="52"/>
      <c r="K40" s="83">
        <f>P58</f>
        <v>0</v>
      </c>
      <c r="L40" s="28"/>
      <c r="M40" s="28"/>
      <c r="N40" s="37" t="s">
        <v>15</v>
      </c>
      <c r="O40" s="192">
        <f t="shared" si="4"/>
        <v>0</v>
      </c>
      <c r="P40" s="83">
        <f>IF(R18&gt;9, (H18*Rates!B13+P18*H18*Rates!B4), ((I18*P18)*Rates!B4)+(I18*Rates!B12)+((J18*P18)*Rates!B4))</f>
        <v>0</v>
      </c>
      <c r="R40" s="99"/>
    </row>
    <row r="41" spans="1:18" ht="12" customHeight="1" x14ac:dyDescent="0.15">
      <c r="A41" s="102"/>
      <c r="B41" s="103" t="s">
        <v>71</v>
      </c>
      <c r="C41" s="104"/>
      <c r="D41" s="105"/>
      <c r="E41" s="105"/>
      <c r="F41" s="105"/>
      <c r="G41" s="105"/>
      <c r="H41" s="104"/>
      <c r="I41" s="104"/>
      <c r="J41" s="104"/>
      <c r="K41" s="83">
        <f>SUM(K39:K40)</f>
        <v>0</v>
      </c>
      <c r="L41" s="33"/>
      <c r="M41" s="33"/>
      <c r="N41" s="37" t="s">
        <v>15</v>
      </c>
      <c r="O41" s="192">
        <f t="shared" si="4"/>
        <v>0</v>
      </c>
      <c r="P41" s="83">
        <f>IF(R19&gt;9, (H19*Rates!B13+P19*H19*Rates!B4), ((I19*P19)*Rates!B4)+(I19*Rates!B12)+((J19*P19)*Rates!B4))</f>
        <v>0</v>
      </c>
      <c r="R41" s="99"/>
    </row>
    <row r="42" spans="1:18" ht="12" customHeight="1" x14ac:dyDescent="0.15">
      <c r="A42" s="50" t="s">
        <v>72</v>
      </c>
      <c r="B42" s="37" t="s">
        <v>73</v>
      </c>
      <c r="D42" s="60"/>
      <c r="E42" s="60"/>
      <c r="F42" s="60"/>
      <c r="G42" s="60"/>
      <c r="I42" s="106"/>
      <c r="J42" s="37"/>
      <c r="K42" s="95"/>
      <c r="L42" s="33"/>
      <c r="M42" s="33"/>
      <c r="N42" s="37" t="s">
        <v>15</v>
      </c>
      <c r="O42" s="192">
        <f t="shared" si="4"/>
        <v>0</v>
      </c>
      <c r="P42" s="83">
        <f>IF(R20&gt;9, (H20*Rates!B13+P20*H20*Rates!B4), ((I20*P20)*Rates!B4)+(I20*Rates!B12)+((J20*P20)*Rates!B4))</f>
        <v>0</v>
      </c>
      <c r="R42" s="99"/>
    </row>
    <row r="43" spans="1:18" ht="12" customHeight="1" x14ac:dyDescent="0.15">
      <c r="A43" s="32"/>
      <c r="B43" s="15"/>
      <c r="C43" s="15"/>
      <c r="D43" s="17" t="s">
        <v>2</v>
      </c>
      <c r="E43" s="17"/>
      <c r="F43" s="17"/>
      <c r="G43" s="17" t="s">
        <v>3</v>
      </c>
      <c r="H43" s="15"/>
      <c r="I43" s="18"/>
      <c r="J43" s="15"/>
      <c r="K43" s="95"/>
      <c r="L43" s="33"/>
      <c r="M43" s="33"/>
      <c r="N43" s="37" t="s">
        <v>15</v>
      </c>
      <c r="O43" s="192">
        <f t="shared" si="4"/>
        <v>0</v>
      </c>
      <c r="P43" s="83">
        <f>IF(R21&gt;9, (H21*Rates!B13+P21*H21*Rates!B4), ((I21*P21)*Rates!B4)+(I21*Rates!B12)+((J21*P21)*Rates!B4))</f>
        <v>0</v>
      </c>
      <c r="R43" s="99"/>
    </row>
    <row r="44" spans="1:18" ht="12" customHeight="1" x14ac:dyDescent="0.15">
      <c r="A44" s="32"/>
      <c r="B44" s="15"/>
      <c r="C44" s="15"/>
      <c r="D44" s="85"/>
      <c r="E44" s="17"/>
      <c r="F44" s="37"/>
      <c r="G44" s="84"/>
      <c r="H44" s="107"/>
      <c r="I44" s="18"/>
      <c r="J44" s="15"/>
      <c r="K44" s="95"/>
      <c r="L44" s="33"/>
      <c r="M44" s="33"/>
      <c r="N44" s="37" t="s">
        <v>15</v>
      </c>
      <c r="O44" s="192">
        <f t="shared" si="4"/>
        <v>0</v>
      </c>
      <c r="P44" s="83">
        <f>IF(R22&gt;9, (H22*Rates!B13+P22*H22*Rates!B4), ((I22*P22)*Rates!B4)+(I22*Rates!B12)+((J22*P22)*Rates!B4))</f>
        <v>0</v>
      </c>
      <c r="R44" s="99"/>
    </row>
    <row r="45" spans="1:18" ht="12" customHeight="1" x14ac:dyDescent="0.15">
      <c r="A45" s="32"/>
      <c r="B45" s="15"/>
      <c r="C45" s="15"/>
      <c r="D45" s="85"/>
      <c r="E45" s="30"/>
      <c r="F45" s="30"/>
      <c r="G45" s="84"/>
      <c r="H45" s="17"/>
      <c r="I45" s="17"/>
      <c r="J45" s="17"/>
      <c r="K45" s="95"/>
      <c r="L45" s="33"/>
      <c r="M45" s="33"/>
      <c r="N45" s="37" t="s">
        <v>15</v>
      </c>
      <c r="O45" s="192">
        <f t="shared" si="4"/>
        <v>0</v>
      </c>
      <c r="P45" s="83">
        <f>IF(R23&gt;9, (H23*Rates!B13+P23*H23*Rates!B4), ((I23*P23)*Rates!B4)+(I23*Rates!B12)+((J23*P23)*Rates!B4))</f>
        <v>0</v>
      </c>
      <c r="R45" s="99"/>
    </row>
    <row r="46" spans="1:18" ht="12" customHeight="1" x14ac:dyDescent="0.15">
      <c r="A46" s="32"/>
      <c r="B46" s="15"/>
      <c r="C46" s="15"/>
      <c r="D46" s="85"/>
      <c r="E46" s="30"/>
      <c r="F46" s="30"/>
      <c r="G46" s="84"/>
      <c r="H46" s="17"/>
      <c r="I46" s="17"/>
      <c r="J46" s="17"/>
      <c r="K46" s="95"/>
      <c r="L46" s="33"/>
      <c r="M46" s="33"/>
      <c r="N46" s="37" t="s">
        <v>15</v>
      </c>
      <c r="O46" s="192">
        <f t="shared" si="4"/>
        <v>0</v>
      </c>
      <c r="P46" s="83">
        <f>IF(R24&gt;9, (H24*Rates!B13+P24*H24*Rates!B4), ((I24*P24)*Rates!B4)+(I24*Rates!B12)+((J24*P24)*Rates!B4))</f>
        <v>0</v>
      </c>
    </row>
    <row r="47" spans="1:18" ht="12" customHeight="1" x14ac:dyDescent="0.15">
      <c r="A47" s="32"/>
      <c r="B47" s="15"/>
      <c r="C47" s="15"/>
      <c r="D47" s="85"/>
      <c r="E47" s="17"/>
      <c r="F47" s="17"/>
      <c r="G47" s="84"/>
      <c r="H47" s="17"/>
      <c r="I47" s="17"/>
      <c r="J47" s="17"/>
      <c r="K47" s="95"/>
      <c r="L47" s="33"/>
      <c r="M47" s="33"/>
      <c r="O47" s="230" t="str">
        <f>O25</f>
        <v>PostDocs W/Benefit</v>
      </c>
      <c r="P47" s="83">
        <f>(P25*H25)*Rates!B4+(H25*Rates!B13)</f>
        <v>0</v>
      </c>
      <c r="Q47" s="33">
        <f>SUM(Q37:Q46)</f>
        <v>0</v>
      </c>
    </row>
    <row r="48" spans="1:18" ht="12" customHeight="1" x14ac:dyDescent="0.15">
      <c r="A48" s="108"/>
      <c r="B48" s="109" t="s">
        <v>74</v>
      </c>
      <c r="C48" s="75"/>
      <c r="D48" s="110"/>
      <c r="E48" s="110"/>
      <c r="F48" s="110"/>
      <c r="G48" s="34"/>
      <c r="H48" s="110"/>
      <c r="I48" s="110"/>
      <c r="J48" s="110"/>
      <c r="K48" s="97">
        <f>G44+G45+G46+G47</f>
        <v>0</v>
      </c>
      <c r="L48" s="28"/>
      <c r="M48" s="28"/>
      <c r="O48" s="230" t="str">
        <f>O26</f>
        <v>PostDocs W/Benefit</v>
      </c>
      <c r="P48" s="83">
        <f>(P26*H26)*Rates!B4+(H26*Rates!B13)</f>
        <v>0</v>
      </c>
    </row>
    <row r="49" spans="1:16" ht="12" customHeight="1" x14ac:dyDescent="0.15">
      <c r="A49" s="102" t="s">
        <v>75</v>
      </c>
      <c r="B49" s="104" t="s">
        <v>76</v>
      </c>
      <c r="C49" s="104"/>
      <c r="D49" s="96"/>
      <c r="E49" s="96"/>
      <c r="F49" s="96" t="s">
        <v>175</v>
      </c>
      <c r="G49" s="105"/>
      <c r="H49" s="105"/>
      <c r="I49" s="75"/>
      <c r="J49" s="104"/>
      <c r="K49" s="111"/>
      <c r="L49" s="28"/>
      <c r="M49" s="28"/>
      <c r="O49" s="230" t="str">
        <f>O27</f>
        <v>PostDocs W/Benefit</v>
      </c>
      <c r="P49" s="83">
        <f>(P27*H27)*Rates!B4+(H27*Rates!B13)</f>
        <v>0</v>
      </c>
    </row>
    <row r="50" spans="1:16" ht="12" customHeight="1" x14ac:dyDescent="0.15">
      <c r="D50" s="64"/>
      <c r="E50" s="64"/>
      <c r="F50" s="76" t="s">
        <v>77</v>
      </c>
      <c r="G50" s="76"/>
      <c r="H50" s="110"/>
      <c r="I50" s="110"/>
      <c r="J50" s="110"/>
      <c r="K50" s="111"/>
      <c r="L50" s="28"/>
      <c r="M50" s="28"/>
      <c r="O50" s="230" t="str">
        <f>O28</f>
        <v>PostDocs W/Benefit</v>
      </c>
      <c r="P50" s="83">
        <f>(P28*H28)*Rates!B4+(H28*Rates!B13)</f>
        <v>0</v>
      </c>
    </row>
    <row r="51" spans="1:16" ht="12" customHeight="1" x14ac:dyDescent="0.15">
      <c r="A51" s="32"/>
      <c r="B51" s="15"/>
      <c r="C51" s="15"/>
      <c r="D51" s="30"/>
      <c r="E51" s="30"/>
      <c r="F51" s="30"/>
      <c r="G51" s="30"/>
      <c r="H51" s="17"/>
      <c r="I51" s="17"/>
      <c r="J51" s="17"/>
      <c r="K51" s="112"/>
      <c r="L51" s="33"/>
      <c r="M51" s="33"/>
      <c r="O51" s="230" t="s">
        <v>4</v>
      </c>
      <c r="P51" s="83">
        <f>(K34*Rates!B5)</f>
        <v>0</v>
      </c>
    </row>
    <row r="52" spans="1:16" ht="12" customHeight="1" x14ac:dyDescent="0.15">
      <c r="A52" s="108"/>
      <c r="B52" s="109" t="s">
        <v>78</v>
      </c>
      <c r="C52" s="75"/>
      <c r="D52" s="76"/>
      <c r="E52" s="76"/>
      <c r="F52" s="75"/>
      <c r="G52" s="76"/>
      <c r="H52" s="75"/>
      <c r="I52" s="110"/>
      <c r="J52" s="110"/>
      <c r="K52" s="97">
        <f>SUM(K49:K50)</f>
        <v>0</v>
      </c>
      <c r="L52" s="33"/>
      <c r="M52" s="33"/>
      <c r="O52" s="230" t="s">
        <v>192</v>
      </c>
      <c r="P52" s="83">
        <f>(K35*Rates!B7)</f>
        <v>0</v>
      </c>
    </row>
    <row r="53" spans="1:16" ht="12" customHeight="1" x14ac:dyDescent="0.15">
      <c r="A53" s="50" t="s">
        <v>79</v>
      </c>
      <c r="B53" s="37" t="s">
        <v>80</v>
      </c>
      <c r="D53" s="60"/>
      <c r="E53" s="60"/>
      <c r="F53" s="60"/>
      <c r="G53" s="60"/>
      <c r="H53" s="60"/>
      <c r="I53" s="60"/>
      <c r="J53" s="60"/>
      <c r="K53" s="95"/>
      <c r="L53" s="33"/>
      <c r="M53" s="33"/>
      <c r="O53" s="230" t="s">
        <v>128</v>
      </c>
      <c r="P53" s="83">
        <f>(K36*Rates!B8)</f>
        <v>0</v>
      </c>
    </row>
    <row r="54" spans="1:16" ht="12" customHeight="1" x14ac:dyDescent="0.15">
      <c r="B54" s="113">
        <v>1</v>
      </c>
      <c r="C54" s="37" t="s">
        <v>81</v>
      </c>
      <c r="D54" s="60"/>
      <c r="E54" s="60"/>
      <c r="F54" s="114"/>
      <c r="G54" s="60"/>
      <c r="I54" s="106"/>
      <c r="J54" s="37"/>
      <c r="K54" s="111"/>
      <c r="L54" s="28"/>
      <c r="M54" s="28"/>
      <c r="O54" s="230" t="s">
        <v>193</v>
      </c>
      <c r="P54" s="83">
        <f>(K37*Rates!B7)</f>
        <v>0</v>
      </c>
    </row>
    <row r="55" spans="1:16" ht="12" customHeight="1" x14ac:dyDescent="0.15">
      <c r="B55" s="113">
        <v>2</v>
      </c>
      <c r="C55" s="37" t="s">
        <v>82</v>
      </c>
      <c r="D55" s="60"/>
      <c r="E55" s="60"/>
      <c r="F55" s="114"/>
      <c r="G55" s="60"/>
      <c r="I55" s="106"/>
      <c r="J55" s="37"/>
      <c r="K55" s="111"/>
      <c r="L55" s="28"/>
      <c r="M55" s="28"/>
      <c r="O55" s="230" t="s">
        <v>180</v>
      </c>
      <c r="P55" s="83">
        <f>(K32*Rates!B4)+(H32*Rates!B13)*B32</f>
        <v>0</v>
      </c>
    </row>
    <row r="56" spans="1:16" ht="12" customHeight="1" x14ac:dyDescent="0.15">
      <c r="B56" s="113">
        <v>3</v>
      </c>
      <c r="C56" s="37" t="s">
        <v>83</v>
      </c>
      <c r="D56" s="64"/>
      <c r="E56" s="64"/>
      <c r="F56" s="114"/>
      <c r="G56" s="64"/>
      <c r="I56" s="106"/>
      <c r="J56" s="37"/>
      <c r="K56" s="111"/>
      <c r="L56" s="28"/>
      <c r="M56" s="28"/>
      <c r="O56" s="237" t="s">
        <v>181</v>
      </c>
      <c r="P56" s="239">
        <f>(K33*Rates!B4)+(H33*Rates!B13)*B33</f>
        <v>0</v>
      </c>
    </row>
    <row r="57" spans="1:16" ht="12" customHeight="1" thickBot="1" x14ac:dyDescent="0.2">
      <c r="B57" s="113">
        <v>4</v>
      </c>
      <c r="C57" s="37" t="s">
        <v>84</v>
      </c>
      <c r="D57" s="64"/>
      <c r="E57" s="64"/>
      <c r="F57" s="114"/>
      <c r="G57" s="64"/>
      <c r="I57" s="106"/>
      <c r="J57" s="37"/>
      <c r="K57" s="111"/>
      <c r="L57" s="28"/>
      <c r="M57" s="28"/>
      <c r="O57" s="230" t="s">
        <v>183</v>
      </c>
      <c r="P57" s="83">
        <f>(K38*Rates!B4)+(H38*Rates!B13)*B38</f>
        <v>0</v>
      </c>
    </row>
    <row r="58" spans="1:16" ht="12" customHeight="1" thickBot="1" x14ac:dyDescent="0.2">
      <c r="A58" s="102"/>
      <c r="B58" s="104"/>
      <c r="C58" s="104"/>
      <c r="D58" s="223" t="s">
        <v>170</v>
      </c>
      <c r="E58" s="198">
        <v>0</v>
      </c>
      <c r="F58" s="96"/>
      <c r="G58" s="96" t="s">
        <v>85</v>
      </c>
      <c r="H58" s="104"/>
      <c r="I58" s="115"/>
      <c r="J58" s="104"/>
      <c r="K58" s="97">
        <f>SUM(K54:K57)</f>
        <v>0</v>
      </c>
      <c r="L58" s="33"/>
      <c r="M58" s="33"/>
      <c r="O58" s="224" t="s">
        <v>171</v>
      </c>
      <c r="P58" s="225">
        <f>SUM(P37:P57)</f>
        <v>0</v>
      </c>
    </row>
    <row r="59" spans="1:16" ht="12" customHeight="1" x14ac:dyDescent="0.15">
      <c r="A59" s="102" t="s">
        <v>86</v>
      </c>
      <c r="B59" s="104" t="s">
        <v>87</v>
      </c>
      <c r="C59" s="104"/>
      <c r="D59" s="96"/>
      <c r="E59" s="76"/>
      <c r="F59" s="96"/>
      <c r="G59" s="96"/>
      <c r="H59" s="104"/>
      <c r="I59" s="115"/>
      <c r="J59" s="104"/>
      <c r="K59" s="95"/>
      <c r="L59" s="33"/>
      <c r="M59" s="33"/>
    </row>
    <row r="60" spans="1:16" ht="12" customHeight="1" x14ac:dyDescent="0.15">
      <c r="A60" s="102"/>
      <c r="B60" s="116">
        <v>1</v>
      </c>
      <c r="C60" s="104" t="s">
        <v>172</v>
      </c>
      <c r="D60" s="96"/>
      <c r="E60" s="96"/>
      <c r="F60" s="96"/>
      <c r="G60" s="96"/>
      <c r="H60" s="104"/>
      <c r="I60" s="115"/>
      <c r="J60" s="104"/>
      <c r="K60" s="111"/>
      <c r="L60" s="28"/>
      <c r="M60" s="28"/>
    </row>
    <row r="61" spans="1:16" ht="12" customHeight="1" x14ac:dyDescent="0.15">
      <c r="A61" s="102"/>
      <c r="B61" s="116">
        <v>2</v>
      </c>
      <c r="C61" s="104" t="s">
        <v>176</v>
      </c>
      <c r="D61" s="96"/>
      <c r="E61" s="96"/>
      <c r="F61" s="96"/>
      <c r="G61" s="96"/>
      <c r="H61" s="104"/>
      <c r="I61" s="115"/>
      <c r="J61" s="104"/>
      <c r="K61" s="111"/>
      <c r="L61" s="28"/>
      <c r="M61" s="28"/>
    </row>
    <row r="62" spans="1:16" ht="12" customHeight="1" x14ac:dyDescent="0.15">
      <c r="A62" s="102"/>
      <c r="B62" s="116">
        <v>3</v>
      </c>
      <c r="C62" s="104" t="s">
        <v>88</v>
      </c>
      <c r="D62" s="96"/>
      <c r="E62" s="96"/>
      <c r="F62" s="96"/>
      <c r="G62" s="96"/>
      <c r="H62" s="104"/>
      <c r="I62" s="115"/>
      <c r="J62" s="104"/>
      <c r="K62" s="111"/>
      <c r="L62" s="28"/>
      <c r="M62" s="28"/>
    </row>
    <row r="63" spans="1:16" ht="12" customHeight="1" x14ac:dyDescent="0.15">
      <c r="A63" s="102"/>
      <c r="B63" s="116">
        <v>4</v>
      </c>
      <c r="C63" s="104" t="s">
        <v>89</v>
      </c>
      <c r="D63" s="96"/>
      <c r="E63" s="96"/>
      <c r="F63" s="96"/>
      <c r="G63" s="96"/>
      <c r="H63" s="104"/>
      <c r="I63" s="115"/>
      <c r="J63" s="104"/>
      <c r="K63" s="111"/>
      <c r="L63" s="28"/>
      <c r="M63" s="28"/>
    </row>
    <row r="64" spans="1:16" ht="12" customHeight="1" x14ac:dyDescent="0.15">
      <c r="A64" s="102"/>
      <c r="B64" s="116">
        <v>5</v>
      </c>
      <c r="C64" s="104" t="s">
        <v>158</v>
      </c>
      <c r="D64" s="96"/>
      <c r="E64" s="96"/>
      <c r="F64" s="96"/>
      <c r="G64" s="96"/>
      <c r="H64" s="104"/>
      <c r="I64" s="115"/>
      <c r="J64" s="104"/>
      <c r="K64" s="111"/>
      <c r="L64" s="28"/>
      <c r="M64" s="28"/>
    </row>
    <row r="65" spans="1:18" ht="12" customHeight="1" x14ac:dyDescent="0.15">
      <c r="A65" s="102"/>
      <c r="B65" s="116">
        <v>6</v>
      </c>
      <c r="C65" s="104" t="s">
        <v>188</v>
      </c>
      <c r="D65" s="96"/>
      <c r="E65" s="96"/>
      <c r="F65" s="96"/>
      <c r="G65" s="96"/>
      <c r="H65" s="104"/>
      <c r="I65" s="115"/>
      <c r="J65" s="104"/>
      <c r="K65" s="221">
        <f>R69</f>
        <v>0</v>
      </c>
      <c r="L65" s="28"/>
      <c r="M65" s="28"/>
      <c r="O65" s="117" t="s">
        <v>133</v>
      </c>
      <c r="P65" s="222" t="s">
        <v>167</v>
      </c>
      <c r="Q65" s="222" t="s">
        <v>168</v>
      </c>
      <c r="R65" s="222" t="s">
        <v>169</v>
      </c>
    </row>
    <row r="66" spans="1:18" ht="12" customHeight="1" x14ac:dyDescent="0.15">
      <c r="A66" s="102"/>
      <c r="B66" s="116"/>
      <c r="C66" s="104" t="s">
        <v>112</v>
      </c>
      <c r="D66" s="96"/>
      <c r="E66" s="96"/>
      <c r="F66" s="96"/>
      <c r="G66" s="96"/>
      <c r="H66" s="104"/>
      <c r="I66" s="115"/>
      <c r="J66" s="104"/>
      <c r="K66" s="221">
        <f>R70</f>
        <v>0</v>
      </c>
      <c r="L66" s="28"/>
      <c r="M66" s="28"/>
      <c r="O66" s="118" t="s">
        <v>138</v>
      </c>
      <c r="P66" s="220"/>
      <c r="Q66" s="220"/>
      <c r="R66" s="219">
        <f>SUM(P66:Q66)</f>
        <v>0</v>
      </c>
    </row>
    <row r="67" spans="1:18" ht="12" customHeight="1" x14ac:dyDescent="0.15">
      <c r="A67" s="102"/>
      <c r="B67" s="116"/>
      <c r="C67" s="104" t="s">
        <v>113</v>
      </c>
      <c r="D67" s="96"/>
      <c r="E67" s="96"/>
      <c r="F67" s="96"/>
      <c r="G67" s="96"/>
      <c r="H67" s="104"/>
      <c r="I67" s="115"/>
      <c r="J67" s="104"/>
      <c r="K67" s="97">
        <f>K65+K66</f>
        <v>0</v>
      </c>
      <c r="L67" s="28"/>
      <c r="M67" s="28"/>
      <c r="O67" s="118" t="s">
        <v>131</v>
      </c>
      <c r="P67" s="220"/>
      <c r="Q67" s="220"/>
      <c r="R67" s="219">
        <f>SUM(P67:Q67)</f>
        <v>0</v>
      </c>
    </row>
    <row r="68" spans="1:18" ht="12" customHeight="1" x14ac:dyDescent="0.15">
      <c r="A68" s="102"/>
      <c r="B68" s="116">
        <v>7</v>
      </c>
      <c r="C68" s="104" t="s">
        <v>161</v>
      </c>
      <c r="D68" s="96"/>
      <c r="E68" s="96"/>
      <c r="F68" s="96"/>
      <c r="G68" s="96"/>
      <c r="H68" s="104"/>
      <c r="I68" s="115"/>
      <c r="J68" s="104"/>
      <c r="K68" s="111"/>
      <c r="L68" s="28"/>
      <c r="M68" s="28"/>
      <c r="O68" s="118" t="s">
        <v>134</v>
      </c>
      <c r="P68" s="119">
        <f>SUM(P66:P67)</f>
        <v>0</v>
      </c>
      <c r="Q68" s="119">
        <f>SUM(Q66:Q67)</f>
        <v>0</v>
      </c>
      <c r="R68" s="219">
        <f>SUM(R66:R67)</f>
        <v>0</v>
      </c>
    </row>
    <row r="69" spans="1:18" ht="12" customHeight="1" x14ac:dyDescent="0.15">
      <c r="A69" s="102"/>
      <c r="B69" s="116">
        <v>8</v>
      </c>
      <c r="C69" s="104" t="s">
        <v>184</v>
      </c>
      <c r="D69" s="96"/>
      <c r="E69" s="91"/>
      <c r="F69" s="35"/>
      <c r="G69" s="91"/>
      <c r="H69" s="120"/>
      <c r="I69" s="121"/>
      <c r="J69" s="120"/>
      <c r="K69" s="228" cm="1">
        <f t="array" ref="K69">_xlfn.IFS(H34=0,0,H34&lt;=4.5,((Rates!B19+(Rates!G19*0.5))*B34),H34&gt;4.5,(Rates!C19*B34))</f>
        <v>0</v>
      </c>
      <c r="L69" s="28"/>
      <c r="M69" s="28"/>
      <c r="N69" s="122"/>
      <c r="O69" s="118" t="s">
        <v>165</v>
      </c>
      <c r="P69" s="219">
        <f>IF(AND('YR 1'!P69+'YR 2'!P69+'YR 3'!P69+'YR 4'!P68&lt;24999,'YR 1'!P69+'YR 2'!P69+'YR 3'!P69+'YR 4'!P69+'YR 5'!P68&lt;24999),P68,25000-'YR 1'!P69-'YR 2'!P69+-'YR 3'!P69-'YR 4'!P69)</f>
        <v>0</v>
      </c>
      <c r="Q69" s="219">
        <f>IF(AND('YR 1'!Q69+'YR 2'!Q69+'YR 3'!Q69+'YR 4'!Q68&lt;24999,'YR 1'!Q69+'YR 2'!Q69+'YR 3'!Q69+'YR 4'!Q69+'YR 5'!Q68&lt;24999),Q68,25000-'YR 1'!Q69-'YR 2'!Q69+-'YR 3'!Q69-'YR 4'!Q69)</f>
        <v>0</v>
      </c>
      <c r="R69" s="219">
        <f>SUM(P69:Q69)</f>
        <v>0</v>
      </c>
    </row>
    <row r="70" spans="1:18" ht="12" customHeight="1" x14ac:dyDescent="0.15">
      <c r="A70" s="102"/>
      <c r="B70" s="104"/>
      <c r="C70" s="104" t="s">
        <v>90</v>
      </c>
      <c r="D70" s="96"/>
      <c r="E70" s="96"/>
      <c r="F70" s="96"/>
      <c r="G70" s="96"/>
      <c r="H70" s="104"/>
      <c r="I70" s="115"/>
      <c r="J70" s="104"/>
      <c r="K70" s="97">
        <f>SUM(K60+K61+K62+K63+K64+K65+K66+K68+K69)</f>
        <v>0</v>
      </c>
      <c r="L70" s="33"/>
      <c r="M70" s="33"/>
      <c r="O70" s="118" t="s">
        <v>166</v>
      </c>
      <c r="P70" s="219">
        <f>P68-P69</f>
        <v>0</v>
      </c>
      <c r="Q70" s="219">
        <f>Q68-Q69</f>
        <v>0</v>
      </c>
      <c r="R70" s="219">
        <f>SUM(P70:Q70)</f>
        <v>0</v>
      </c>
    </row>
    <row r="71" spans="1:18" ht="12" customHeight="1" x14ac:dyDescent="0.15">
      <c r="A71" s="102" t="s">
        <v>91</v>
      </c>
      <c r="B71" s="103" t="s">
        <v>92</v>
      </c>
      <c r="C71" s="104"/>
      <c r="D71" s="105"/>
      <c r="E71" s="105"/>
      <c r="F71" s="105"/>
      <c r="G71" s="105"/>
      <c r="H71" s="104"/>
      <c r="I71" s="115"/>
      <c r="J71" s="104"/>
      <c r="K71" s="97">
        <f>SUM(K70+K58+K52+K48+K41)</f>
        <v>0</v>
      </c>
      <c r="L71" s="33"/>
      <c r="M71" s="33"/>
      <c r="O71" s="37"/>
    </row>
    <row r="72" spans="1:18" ht="12" customHeight="1" x14ac:dyDescent="0.15">
      <c r="A72" s="50" t="s">
        <v>93</v>
      </c>
      <c r="B72" s="37" t="s">
        <v>94</v>
      </c>
      <c r="D72" s="60"/>
      <c r="E72" s="60"/>
      <c r="F72" s="17"/>
      <c r="G72" s="123"/>
      <c r="H72" s="124"/>
      <c r="I72" s="15"/>
      <c r="J72" s="15"/>
      <c r="K72" s="112"/>
      <c r="L72" s="33"/>
      <c r="M72" s="33"/>
    </row>
    <row r="73" spans="1:18" ht="12" customHeight="1" x14ac:dyDescent="0.15">
      <c r="A73" s="32"/>
      <c r="B73" s="15"/>
      <c r="C73" s="15"/>
      <c r="D73" s="125">
        <f>Rates!B29</f>
        <v>0.49</v>
      </c>
      <c r="E73" s="17"/>
      <c r="F73" s="126" cm="1">
        <f t="array" ref="F73">_xlfn.IFS(D73&lt;0.26,K71,D73&gt;=0.26,K71-K48-K58-K69-K66)</f>
        <v>0</v>
      </c>
      <c r="G73" s="29"/>
      <c r="H73" s="127"/>
      <c r="I73" s="15"/>
      <c r="J73" s="15"/>
      <c r="K73" s="83">
        <f>F73*Rates!B25</f>
        <v>0</v>
      </c>
      <c r="L73" s="28"/>
      <c r="M73" s="8"/>
    </row>
    <row r="74" spans="1:18" ht="12" customHeight="1" x14ac:dyDescent="0.15">
      <c r="B74" s="128" t="s">
        <v>95</v>
      </c>
      <c r="D74" s="60"/>
      <c r="E74" s="60"/>
      <c r="F74" s="64"/>
      <c r="G74" s="129"/>
      <c r="H74" s="33"/>
      <c r="J74" s="37"/>
      <c r="K74" s="83">
        <f>K73</f>
        <v>0</v>
      </c>
      <c r="L74" s="33"/>
      <c r="M74" s="33"/>
    </row>
    <row r="75" spans="1:18" ht="12" customHeight="1" x14ac:dyDescent="0.15">
      <c r="A75" s="102" t="s">
        <v>96</v>
      </c>
      <c r="B75" s="103" t="s">
        <v>97</v>
      </c>
      <c r="C75" s="104"/>
      <c r="D75" s="105"/>
      <c r="E75" s="105"/>
      <c r="F75" s="105"/>
      <c r="G75" s="105"/>
      <c r="H75" s="104"/>
      <c r="I75" s="115"/>
      <c r="J75" s="104"/>
      <c r="K75" s="97">
        <f>K74+K71</f>
        <v>0</v>
      </c>
      <c r="L75" s="28"/>
      <c r="M75" s="28"/>
    </row>
    <row r="76" spans="1:18" ht="12" customHeight="1" x14ac:dyDescent="0.15">
      <c r="A76" s="102" t="s">
        <v>98</v>
      </c>
      <c r="B76" s="104" t="s">
        <v>99</v>
      </c>
      <c r="C76" s="104"/>
      <c r="D76" s="105"/>
      <c r="E76" s="105"/>
      <c r="F76" s="105"/>
      <c r="G76" s="105"/>
      <c r="H76" s="104"/>
      <c r="I76" s="115"/>
      <c r="J76" s="104"/>
      <c r="K76" s="130"/>
      <c r="L76" s="33"/>
      <c r="M76" s="33"/>
    </row>
    <row r="77" spans="1:18" ht="12" customHeight="1" x14ac:dyDescent="0.15">
      <c r="A77" s="102" t="s">
        <v>100</v>
      </c>
      <c r="B77" s="103" t="s">
        <v>101</v>
      </c>
      <c r="C77" s="104"/>
      <c r="D77" s="105"/>
      <c r="E77" s="105"/>
      <c r="F77" s="105"/>
      <c r="G77" s="105"/>
      <c r="H77" s="104"/>
      <c r="I77" s="115"/>
      <c r="J77" s="104"/>
      <c r="K77" s="97">
        <f>K75-K76</f>
        <v>0</v>
      </c>
      <c r="L77" s="33"/>
      <c r="M77" s="33"/>
    </row>
    <row r="78" spans="1:18" ht="12" customHeight="1" x14ac:dyDescent="0.15">
      <c r="A78" s="37"/>
      <c r="K78" s="37"/>
    </row>
    <row r="79" spans="1:18" ht="12" customHeight="1" x14ac:dyDescent="0.15">
      <c r="A79" s="37"/>
      <c r="K79" s="37"/>
    </row>
    <row r="80" spans="1:18" ht="12" customHeight="1" x14ac:dyDescent="0.15">
      <c r="A80" s="37"/>
      <c r="G80" s="131"/>
      <c r="H80" s="131"/>
      <c r="I80" s="131"/>
      <c r="J80" s="132" t="s">
        <v>137</v>
      </c>
      <c r="K80" s="133">
        <f>SUM(K71-P67)</f>
        <v>0</v>
      </c>
    </row>
    <row r="81" spans="1:16" ht="12" customHeight="1" x14ac:dyDescent="0.15">
      <c r="A81" s="37"/>
      <c r="J81" s="114" t="s">
        <v>132</v>
      </c>
      <c r="K81" s="37"/>
    </row>
    <row r="82" spans="1:16" ht="12" customHeight="1" x14ac:dyDescent="0.15">
      <c r="A82" s="37"/>
      <c r="K82" s="37"/>
      <c r="P82" s="38"/>
    </row>
    <row r="83" spans="1:16" ht="12" customHeight="1" x14ac:dyDescent="0.15">
      <c r="A83" s="37"/>
      <c r="K83" s="37"/>
      <c r="P83" s="39"/>
    </row>
    <row r="84" spans="1:16" ht="12" customHeight="1" x14ac:dyDescent="0.15">
      <c r="A84" s="37"/>
      <c r="K84" s="37"/>
    </row>
    <row r="85" spans="1:16" ht="12" customHeight="1" x14ac:dyDescent="0.15">
      <c r="A85" s="37"/>
      <c r="K85" s="37"/>
    </row>
    <row r="86" spans="1:16" ht="12" customHeight="1" x14ac:dyDescent="0.15">
      <c r="A86" s="37"/>
      <c r="K86" s="37"/>
      <c r="P86" s="38"/>
    </row>
    <row r="87" spans="1:16" ht="12" customHeight="1" x14ac:dyDescent="0.15">
      <c r="A87" s="37"/>
      <c r="K87" s="37"/>
    </row>
    <row r="88" spans="1:16" ht="12" customHeight="1" x14ac:dyDescent="0.15">
      <c r="A88" s="37"/>
      <c r="K88" s="37"/>
    </row>
    <row r="89" spans="1:16" ht="12" customHeight="1" x14ac:dyDescent="0.15">
      <c r="A89" s="37"/>
      <c r="K89" s="37"/>
    </row>
    <row r="90" spans="1:16" ht="12" customHeight="1" x14ac:dyDescent="0.15">
      <c r="A90" s="37"/>
      <c r="K90" s="37"/>
    </row>
    <row r="91" spans="1:16" ht="12" customHeight="1" x14ac:dyDescent="0.15">
      <c r="A91" s="37"/>
      <c r="K91" s="37"/>
    </row>
    <row r="92" spans="1:16" ht="12" customHeight="1" x14ac:dyDescent="0.15">
      <c r="A92" s="37"/>
      <c r="K92" s="37"/>
    </row>
    <row r="93" spans="1:16" ht="12" customHeight="1" x14ac:dyDescent="0.15">
      <c r="A93" s="37"/>
      <c r="K93" s="37"/>
    </row>
    <row r="94" spans="1:16" ht="12" customHeight="1" x14ac:dyDescent="0.15">
      <c r="A94" s="37"/>
      <c r="K94" s="37"/>
    </row>
    <row r="95" spans="1:16" ht="12" customHeight="1" x14ac:dyDescent="0.15">
      <c r="A95" s="37"/>
      <c r="K95" s="37"/>
    </row>
    <row r="96" spans="1:16" ht="12" customHeight="1" x14ac:dyDescent="0.15">
      <c r="A96" s="37"/>
      <c r="K96" s="37"/>
    </row>
    <row r="97" spans="1:15" ht="12" customHeight="1" x14ac:dyDescent="0.15">
      <c r="A97" s="37"/>
      <c r="K97" s="37"/>
    </row>
    <row r="98" spans="1:15" ht="12" customHeight="1" x14ac:dyDescent="0.15">
      <c r="A98" s="37"/>
      <c r="K98" s="37"/>
    </row>
    <row r="99" spans="1:15" ht="12" customHeight="1" x14ac:dyDescent="0.15">
      <c r="A99" s="37"/>
      <c r="K99" s="37"/>
      <c r="O99" s="37"/>
    </row>
    <row r="100" spans="1:15" ht="12" customHeight="1" x14ac:dyDescent="0.15">
      <c r="A100" s="37"/>
      <c r="K100" s="37"/>
    </row>
    <row r="101" spans="1:15" ht="12" customHeight="1" x14ac:dyDescent="0.15">
      <c r="A101" s="37"/>
      <c r="K101" s="37"/>
    </row>
    <row r="102" spans="1:15" ht="12" customHeight="1" x14ac:dyDescent="0.15">
      <c r="A102" s="37"/>
      <c r="K102" s="37"/>
    </row>
    <row r="103" spans="1:15" ht="12" customHeight="1" x14ac:dyDescent="0.15">
      <c r="A103" s="37"/>
      <c r="K103" s="37"/>
    </row>
    <row r="104" spans="1:15" ht="12" customHeight="1" x14ac:dyDescent="0.15">
      <c r="A104" s="37"/>
      <c r="K104" s="37"/>
    </row>
    <row r="105" spans="1:15" ht="12" customHeight="1" x14ac:dyDescent="0.15">
      <c r="A105" s="37"/>
      <c r="K105" s="37"/>
    </row>
    <row r="106" spans="1:15" ht="12" customHeight="1" x14ac:dyDescent="0.15">
      <c r="A106" s="37"/>
      <c r="K106" s="37"/>
    </row>
    <row r="107" spans="1:15" ht="12" customHeight="1" x14ac:dyDescent="0.15">
      <c r="A107" s="37"/>
      <c r="K107" s="37"/>
    </row>
    <row r="108" spans="1:15" ht="12" customHeight="1" x14ac:dyDescent="0.15">
      <c r="A108" s="37"/>
      <c r="K108" s="37"/>
    </row>
    <row r="109" spans="1:15" ht="12" customHeight="1" x14ac:dyDescent="0.15">
      <c r="A109" s="37"/>
      <c r="K109" s="37"/>
    </row>
    <row r="110" spans="1:15" ht="12" customHeight="1" x14ac:dyDescent="0.15">
      <c r="A110" s="37"/>
      <c r="K110" s="37"/>
    </row>
    <row r="111" spans="1:15" ht="12" customHeight="1" x14ac:dyDescent="0.15">
      <c r="A111" s="37"/>
      <c r="K111" s="37"/>
    </row>
    <row r="112" spans="1:15" ht="12" customHeight="1" x14ac:dyDescent="0.15">
      <c r="A112" s="37"/>
      <c r="K112" s="37"/>
    </row>
    <row r="113" spans="1:11" ht="12" customHeight="1" x14ac:dyDescent="0.15">
      <c r="A113" s="37"/>
      <c r="K113" s="37"/>
    </row>
    <row r="114" spans="1:11" ht="12" customHeight="1" x14ac:dyDescent="0.15">
      <c r="A114" s="37"/>
      <c r="K114" s="37"/>
    </row>
    <row r="115" spans="1:11" ht="12" customHeight="1" x14ac:dyDescent="0.15">
      <c r="A115" s="37"/>
      <c r="K115" s="37"/>
    </row>
    <row r="116" spans="1:11" ht="12" customHeight="1" x14ac:dyDescent="0.15">
      <c r="A116" s="37"/>
      <c r="K116" s="37"/>
    </row>
    <row r="117" spans="1:11" ht="12" customHeight="1" x14ac:dyDescent="0.15">
      <c r="A117" s="37"/>
      <c r="K117" s="37"/>
    </row>
    <row r="118" spans="1:11" ht="12" customHeight="1" x14ac:dyDescent="0.15">
      <c r="A118" s="37"/>
      <c r="K118" s="37"/>
    </row>
    <row r="119" spans="1:11" ht="12" customHeight="1" x14ac:dyDescent="0.15">
      <c r="A119" s="37"/>
      <c r="K119" s="37"/>
    </row>
    <row r="120" spans="1:11" ht="12" customHeight="1" x14ac:dyDescent="0.15">
      <c r="A120" s="37"/>
      <c r="K120" s="37"/>
    </row>
    <row r="121" spans="1:11" ht="12" customHeight="1" x14ac:dyDescent="0.15">
      <c r="A121" s="37"/>
      <c r="K121" s="37"/>
    </row>
    <row r="122" spans="1:11" ht="12" customHeight="1" x14ac:dyDescent="0.15">
      <c r="A122" s="37"/>
      <c r="K122" s="37"/>
    </row>
    <row r="123" spans="1:11" ht="12" customHeight="1" x14ac:dyDescent="0.15">
      <c r="A123" s="37"/>
      <c r="K123" s="37"/>
    </row>
    <row r="124" spans="1:11" ht="12" customHeight="1" x14ac:dyDescent="0.15">
      <c r="A124" s="37"/>
      <c r="K124" s="37"/>
    </row>
    <row r="125" spans="1:11" ht="12" customHeight="1" x14ac:dyDescent="0.15">
      <c r="A125" s="37"/>
      <c r="K125" s="37"/>
    </row>
    <row r="126" spans="1:11" ht="12" customHeight="1" x14ac:dyDescent="0.15">
      <c r="A126" s="37"/>
      <c r="K126" s="37"/>
    </row>
    <row r="127" spans="1:11" ht="12" customHeight="1" x14ac:dyDescent="0.15">
      <c r="A127" s="37"/>
      <c r="K127" s="37"/>
    </row>
    <row r="128" spans="1:11" ht="12" customHeight="1" x14ac:dyDescent="0.15">
      <c r="A128" s="37"/>
      <c r="K128" s="37"/>
    </row>
    <row r="129" spans="1:11" ht="12" customHeight="1" x14ac:dyDescent="0.15">
      <c r="A129" s="37"/>
      <c r="K129" s="37"/>
    </row>
    <row r="130" spans="1:11" ht="12" customHeight="1" x14ac:dyDescent="0.15">
      <c r="A130" s="37"/>
      <c r="K130" s="37"/>
    </row>
    <row r="131" spans="1:11" ht="12" customHeight="1" x14ac:dyDescent="0.15">
      <c r="A131" s="37"/>
      <c r="K131" s="37"/>
    </row>
    <row r="132" spans="1:11" ht="12" customHeight="1" x14ac:dyDescent="0.15">
      <c r="A132" s="37"/>
      <c r="K132" s="37"/>
    </row>
    <row r="133" spans="1:11" ht="12" customHeight="1" x14ac:dyDescent="0.15">
      <c r="A133" s="37"/>
      <c r="K133" s="37"/>
    </row>
    <row r="134" spans="1:11" ht="12" customHeight="1" x14ac:dyDescent="0.15">
      <c r="A134" s="37"/>
      <c r="K134" s="37"/>
    </row>
    <row r="135" spans="1:11" ht="12" customHeight="1" x14ac:dyDescent="0.15">
      <c r="A135" s="37"/>
      <c r="K135" s="37"/>
    </row>
    <row r="136" spans="1:11" ht="12" customHeight="1" x14ac:dyDescent="0.15">
      <c r="A136" s="37"/>
      <c r="K136" s="37"/>
    </row>
    <row r="137" spans="1:11" ht="12" customHeight="1" x14ac:dyDescent="0.15">
      <c r="A137" s="37"/>
      <c r="K137" s="37"/>
    </row>
    <row r="138" spans="1:11" ht="12" customHeight="1" x14ac:dyDescent="0.15">
      <c r="A138" s="37"/>
      <c r="K138" s="37"/>
    </row>
    <row r="139" spans="1:11" ht="12" customHeight="1" x14ac:dyDescent="0.15">
      <c r="A139" s="37"/>
      <c r="K139" s="37"/>
    </row>
    <row r="140" spans="1:11" ht="12" customHeight="1" x14ac:dyDescent="0.15">
      <c r="A140" s="37"/>
      <c r="K140" s="37"/>
    </row>
    <row r="141" spans="1:11" ht="12" customHeight="1" x14ac:dyDescent="0.15">
      <c r="A141" s="37"/>
      <c r="K141" s="37"/>
    </row>
    <row r="142" spans="1:11" ht="12" customHeight="1" x14ac:dyDescent="0.15">
      <c r="A142" s="37"/>
      <c r="K142" s="37"/>
    </row>
    <row r="143" spans="1:11" ht="12" customHeight="1" x14ac:dyDescent="0.15">
      <c r="A143" s="37"/>
      <c r="K143" s="37"/>
    </row>
    <row r="144" spans="1:11" ht="12" customHeight="1" x14ac:dyDescent="0.15">
      <c r="A144" s="37"/>
      <c r="K144" s="37"/>
    </row>
    <row r="145" spans="1:11" ht="12" customHeight="1" x14ac:dyDescent="0.15">
      <c r="A145" s="37"/>
      <c r="K145" s="37"/>
    </row>
    <row r="146" spans="1:11" ht="12" customHeight="1" x14ac:dyDescent="0.15">
      <c r="A146" s="37"/>
      <c r="K146" s="37"/>
    </row>
    <row r="147" spans="1:11" ht="12" customHeight="1" x14ac:dyDescent="0.15">
      <c r="A147" s="37"/>
      <c r="K147" s="37"/>
    </row>
    <row r="148" spans="1:11" ht="12" customHeight="1" x14ac:dyDescent="0.15">
      <c r="A148" s="37"/>
      <c r="K148" s="37"/>
    </row>
    <row r="149" spans="1:11" ht="12" customHeight="1" x14ac:dyDescent="0.15">
      <c r="A149" s="37"/>
      <c r="K149" s="37"/>
    </row>
    <row r="150" spans="1:11" ht="12" customHeight="1" x14ac:dyDescent="0.15">
      <c r="A150" s="37"/>
      <c r="K150" s="37"/>
    </row>
    <row r="151" spans="1:11" ht="12" customHeight="1" x14ac:dyDescent="0.15">
      <c r="A151" s="37"/>
      <c r="K151" s="37"/>
    </row>
    <row r="152" spans="1:11" ht="12" customHeight="1" x14ac:dyDescent="0.15">
      <c r="A152" s="37"/>
      <c r="K152" s="37"/>
    </row>
    <row r="153" spans="1:11" ht="12" customHeight="1" x14ac:dyDescent="0.15">
      <c r="A153" s="37"/>
      <c r="K153" s="37"/>
    </row>
    <row r="154" spans="1:11" ht="12" customHeight="1" x14ac:dyDescent="0.15">
      <c r="A154" s="37"/>
      <c r="K154" s="37"/>
    </row>
    <row r="155" spans="1:11" ht="12" customHeight="1" x14ac:dyDescent="0.15">
      <c r="A155" s="37"/>
      <c r="K155" s="37"/>
    </row>
    <row r="156" spans="1:11" ht="12" customHeight="1" x14ac:dyDescent="0.15">
      <c r="A156" s="37"/>
      <c r="K156" s="37"/>
    </row>
    <row r="157" spans="1:11" ht="12" customHeight="1" x14ac:dyDescent="0.15">
      <c r="A157" s="37"/>
      <c r="K157" s="37"/>
    </row>
    <row r="158" spans="1:11" ht="12" customHeight="1" x14ac:dyDescent="0.15">
      <c r="A158" s="37"/>
      <c r="K158" s="37"/>
    </row>
    <row r="159" spans="1:11" ht="12" customHeight="1" x14ac:dyDescent="0.15">
      <c r="A159" s="37"/>
      <c r="K159" s="37"/>
    </row>
    <row r="160" spans="1:11" ht="12" customHeight="1" x14ac:dyDescent="0.15">
      <c r="A160" s="37"/>
      <c r="K160" s="37"/>
    </row>
    <row r="161" spans="1:11" ht="12" customHeight="1" x14ac:dyDescent="0.15">
      <c r="A161" s="37"/>
      <c r="K161" s="37"/>
    </row>
    <row r="162" spans="1:11" ht="12" customHeight="1" x14ac:dyDescent="0.15">
      <c r="A162" s="37"/>
      <c r="K162" s="37"/>
    </row>
    <row r="163" spans="1:11" ht="12" customHeight="1" x14ac:dyDescent="0.15">
      <c r="A163" s="37"/>
      <c r="K163" s="37"/>
    </row>
    <row r="164" spans="1:11" ht="12" customHeight="1" x14ac:dyDescent="0.15">
      <c r="A164" s="37"/>
      <c r="K164" s="37"/>
    </row>
    <row r="165" spans="1:11" ht="12" customHeight="1" x14ac:dyDescent="0.15">
      <c r="A165" s="37"/>
      <c r="K165" s="37"/>
    </row>
    <row r="166" spans="1:11" ht="12" customHeight="1" x14ac:dyDescent="0.15">
      <c r="A166" s="37"/>
      <c r="K166" s="37"/>
    </row>
    <row r="167" spans="1:11" ht="12" customHeight="1" x14ac:dyDescent="0.15">
      <c r="A167" s="37"/>
      <c r="K167" s="37"/>
    </row>
    <row r="168" spans="1:11" ht="12" customHeight="1" x14ac:dyDescent="0.15">
      <c r="A168" s="37"/>
      <c r="K168" s="37"/>
    </row>
    <row r="169" spans="1:11" ht="12" customHeight="1" x14ac:dyDescent="0.15">
      <c r="A169" s="37"/>
      <c r="K169" s="37"/>
    </row>
    <row r="170" spans="1:11" ht="12" customHeight="1" x14ac:dyDescent="0.15">
      <c r="A170" s="37"/>
      <c r="K170" s="37"/>
    </row>
    <row r="171" spans="1:11" ht="12" customHeight="1" x14ac:dyDescent="0.15">
      <c r="A171" s="37"/>
      <c r="K171" s="37"/>
    </row>
    <row r="172" spans="1:11" ht="12" customHeight="1" x14ac:dyDescent="0.15">
      <c r="A172" s="37"/>
      <c r="K172" s="37"/>
    </row>
    <row r="173" spans="1:11" ht="12" customHeight="1" x14ac:dyDescent="0.15">
      <c r="A173" s="37"/>
      <c r="K173" s="37"/>
    </row>
    <row r="174" spans="1:11" ht="12" customHeight="1" x14ac:dyDescent="0.15">
      <c r="A174" s="37"/>
      <c r="K174" s="37"/>
    </row>
    <row r="175" spans="1:11" ht="12" customHeight="1" x14ac:dyDescent="0.15">
      <c r="A175" s="37"/>
      <c r="K175" s="37"/>
    </row>
    <row r="176" spans="1:11" ht="12" customHeight="1" x14ac:dyDescent="0.15">
      <c r="A176" s="37"/>
      <c r="K176" s="37"/>
    </row>
    <row r="177" spans="1:11" ht="12" customHeight="1" x14ac:dyDescent="0.15">
      <c r="A177" s="37"/>
      <c r="K177" s="37"/>
    </row>
    <row r="178" spans="1:11" ht="12" customHeight="1" x14ac:dyDescent="0.15">
      <c r="A178" s="37"/>
      <c r="K178" s="37"/>
    </row>
    <row r="179" spans="1:11" ht="12" customHeight="1" x14ac:dyDescent="0.15">
      <c r="A179" s="37"/>
      <c r="K179" s="37"/>
    </row>
    <row r="180" spans="1:11" ht="12" customHeight="1" x14ac:dyDescent="0.15">
      <c r="A180" s="37"/>
      <c r="K180" s="37"/>
    </row>
    <row r="181" spans="1:11" ht="12" customHeight="1" x14ac:dyDescent="0.15">
      <c r="A181" s="37"/>
      <c r="K181" s="37"/>
    </row>
    <row r="182" spans="1:11" ht="12" customHeight="1" x14ac:dyDescent="0.15">
      <c r="A182" s="37"/>
      <c r="K182" s="37"/>
    </row>
    <row r="183" spans="1:11" ht="12" customHeight="1" x14ac:dyDescent="0.15">
      <c r="A183" s="37"/>
      <c r="K183" s="37"/>
    </row>
    <row r="184" spans="1:11" ht="12" customHeight="1" x14ac:dyDescent="0.15">
      <c r="A184" s="37"/>
      <c r="K184" s="37"/>
    </row>
    <row r="185" spans="1:11" ht="12" customHeight="1" x14ac:dyDescent="0.15">
      <c r="A185" s="37"/>
      <c r="K185" s="37"/>
    </row>
    <row r="186" spans="1:11" ht="12" customHeight="1" x14ac:dyDescent="0.15">
      <c r="A186" s="37"/>
      <c r="K186" s="37"/>
    </row>
    <row r="187" spans="1:11" ht="12" customHeight="1" x14ac:dyDescent="0.15">
      <c r="A187" s="37"/>
      <c r="K187" s="37"/>
    </row>
    <row r="188" spans="1:11" ht="12" customHeight="1" x14ac:dyDescent="0.15">
      <c r="A188" s="37"/>
      <c r="K188" s="37"/>
    </row>
    <row r="189" spans="1:11" ht="12" customHeight="1" x14ac:dyDescent="0.15">
      <c r="A189" s="37"/>
      <c r="K189" s="37"/>
    </row>
    <row r="190" spans="1:11" ht="12" customHeight="1" x14ac:dyDescent="0.15">
      <c r="A190" s="37"/>
      <c r="K190" s="37"/>
    </row>
    <row r="191" spans="1:11" ht="12" customHeight="1" x14ac:dyDescent="0.15">
      <c r="A191" s="37"/>
      <c r="K191" s="37"/>
    </row>
    <row r="192" spans="1:11" ht="12" customHeight="1" x14ac:dyDescent="0.15">
      <c r="A192" s="37"/>
      <c r="K192" s="37"/>
    </row>
    <row r="193" spans="1:11" ht="12" customHeight="1" x14ac:dyDescent="0.15">
      <c r="A193" s="37"/>
      <c r="K193" s="37"/>
    </row>
    <row r="194" spans="1:11" ht="12" customHeight="1" x14ac:dyDescent="0.15">
      <c r="A194" s="37"/>
      <c r="K194" s="37"/>
    </row>
    <row r="195" spans="1:11" ht="12" customHeight="1" x14ac:dyDescent="0.15">
      <c r="A195" s="37"/>
      <c r="K195" s="37"/>
    </row>
    <row r="196" spans="1:11" ht="12" customHeight="1" x14ac:dyDescent="0.15">
      <c r="A196" s="37"/>
      <c r="K196" s="37"/>
    </row>
    <row r="197" spans="1:11" ht="12" customHeight="1" x14ac:dyDescent="0.15">
      <c r="A197" s="37"/>
      <c r="K197" s="37"/>
    </row>
    <row r="198" spans="1:11" ht="12" customHeight="1" x14ac:dyDescent="0.15">
      <c r="A198" s="37"/>
      <c r="K198" s="37"/>
    </row>
    <row r="199" spans="1:11" ht="12" customHeight="1" x14ac:dyDescent="0.15">
      <c r="A199" s="37"/>
      <c r="K199" s="37"/>
    </row>
    <row r="200" spans="1:11" ht="12" customHeight="1" x14ac:dyDescent="0.15">
      <c r="A200" s="37"/>
      <c r="K200" s="37"/>
    </row>
    <row r="201" spans="1:11" ht="12" customHeight="1" x14ac:dyDescent="0.15">
      <c r="A201" s="37"/>
      <c r="K201" s="37"/>
    </row>
    <row r="202" spans="1:11" ht="12" customHeight="1" x14ac:dyDescent="0.15">
      <c r="A202" s="37"/>
      <c r="K202" s="37"/>
    </row>
    <row r="203" spans="1:11" ht="12" customHeight="1" x14ac:dyDescent="0.15">
      <c r="A203" s="37"/>
      <c r="K203" s="37"/>
    </row>
    <row r="204" spans="1:11" ht="12" customHeight="1" x14ac:dyDescent="0.15">
      <c r="A204" s="37"/>
      <c r="K204" s="37"/>
    </row>
    <row r="205" spans="1:11" ht="12" customHeight="1" x14ac:dyDescent="0.15">
      <c r="A205" s="37"/>
      <c r="K205" s="37"/>
    </row>
    <row r="206" spans="1:11" ht="12" customHeight="1" x14ac:dyDescent="0.15">
      <c r="A206" s="37"/>
      <c r="K206" s="37"/>
    </row>
    <row r="207" spans="1:11" ht="12" customHeight="1" x14ac:dyDescent="0.15">
      <c r="A207" s="37"/>
      <c r="K207" s="37"/>
    </row>
    <row r="208" spans="1:11" ht="12" customHeight="1" x14ac:dyDescent="0.15">
      <c r="A208" s="37"/>
      <c r="K208" s="37"/>
    </row>
    <row r="209" spans="1:11" ht="12" customHeight="1" x14ac:dyDescent="0.15">
      <c r="A209" s="37"/>
      <c r="K209" s="37"/>
    </row>
    <row r="210" spans="1:11" ht="12" customHeight="1" x14ac:dyDescent="0.15">
      <c r="A210" s="37"/>
      <c r="K210" s="37"/>
    </row>
    <row r="211" spans="1:11" ht="12" customHeight="1" x14ac:dyDescent="0.15">
      <c r="A211" s="37"/>
      <c r="K211" s="37"/>
    </row>
    <row r="212" spans="1:11" ht="12" customHeight="1" x14ac:dyDescent="0.15">
      <c r="A212" s="37"/>
      <c r="K212" s="37"/>
    </row>
    <row r="213" spans="1:11" ht="12" customHeight="1" x14ac:dyDescent="0.15">
      <c r="A213" s="37"/>
      <c r="K213" s="37"/>
    </row>
    <row r="214" spans="1:11" ht="12" customHeight="1" x14ac:dyDescent="0.15">
      <c r="A214" s="37"/>
      <c r="K214" s="37"/>
    </row>
    <row r="215" spans="1:11" ht="12" customHeight="1" x14ac:dyDescent="0.15">
      <c r="A215" s="37"/>
      <c r="K215" s="37"/>
    </row>
    <row r="216" spans="1:11" ht="12" customHeight="1" x14ac:dyDescent="0.15">
      <c r="A216" s="37"/>
      <c r="K216" s="37"/>
    </row>
    <row r="217" spans="1:11" ht="12" customHeight="1" x14ac:dyDescent="0.15">
      <c r="A217" s="37"/>
      <c r="K217" s="37"/>
    </row>
    <row r="218" spans="1:11" ht="12" customHeight="1" x14ac:dyDescent="0.15">
      <c r="A218" s="37"/>
      <c r="K218" s="37"/>
    </row>
    <row r="219" spans="1:11" ht="12" customHeight="1" x14ac:dyDescent="0.15">
      <c r="A219" s="37"/>
      <c r="K219" s="37"/>
    </row>
    <row r="220" spans="1:11" ht="12" customHeight="1" x14ac:dyDescent="0.15">
      <c r="A220" s="37"/>
      <c r="K220" s="37"/>
    </row>
    <row r="221" spans="1:11" ht="12" customHeight="1" x14ac:dyDescent="0.15">
      <c r="A221" s="37"/>
      <c r="K221" s="37"/>
    </row>
    <row r="222" spans="1:11" ht="12" customHeight="1" x14ac:dyDescent="0.15">
      <c r="A222" s="37"/>
      <c r="K222" s="37"/>
    </row>
    <row r="223" spans="1:11" ht="12" customHeight="1" x14ac:dyDescent="0.15">
      <c r="A223" s="37"/>
      <c r="K223" s="37"/>
    </row>
    <row r="224" spans="1:11" ht="12" customHeight="1" x14ac:dyDescent="0.15">
      <c r="A224" s="37"/>
      <c r="K224" s="37"/>
    </row>
    <row r="225" spans="1:11" ht="12" customHeight="1" x14ac:dyDescent="0.15">
      <c r="A225" s="37"/>
      <c r="K225" s="37"/>
    </row>
    <row r="226" spans="1:11" ht="12" customHeight="1" x14ac:dyDescent="0.15">
      <c r="A226" s="37"/>
      <c r="K226" s="37"/>
    </row>
    <row r="227" spans="1:11" ht="12" customHeight="1" x14ac:dyDescent="0.15">
      <c r="A227" s="37"/>
      <c r="K227" s="37"/>
    </row>
    <row r="228" spans="1:11" ht="12" customHeight="1" x14ac:dyDescent="0.15">
      <c r="A228" s="37"/>
      <c r="K228" s="37"/>
    </row>
    <row r="229" spans="1:11" ht="12" customHeight="1" x14ac:dyDescent="0.15">
      <c r="A229" s="37"/>
      <c r="K229" s="37"/>
    </row>
    <row r="230" spans="1:11" ht="12" customHeight="1" x14ac:dyDescent="0.15">
      <c r="A230" s="37"/>
      <c r="K230" s="37"/>
    </row>
    <row r="231" spans="1:11" ht="12" customHeight="1" x14ac:dyDescent="0.15">
      <c r="A231" s="37"/>
      <c r="K231" s="37"/>
    </row>
    <row r="232" spans="1:11" ht="12" customHeight="1" x14ac:dyDescent="0.15">
      <c r="A232" s="37"/>
      <c r="K232" s="37"/>
    </row>
    <row r="233" spans="1:11" ht="12" customHeight="1" x14ac:dyDescent="0.15">
      <c r="A233" s="37"/>
      <c r="K233" s="37"/>
    </row>
    <row r="234" spans="1:11" ht="12" customHeight="1" x14ac:dyDescent="0.15">
      <c r="A234" s="37"/>
      <c r="K234" s="37"/>
    </row>
    <row r="235" spans="1:11" ht="12" customHeight="1" x14ac:dyDescent="0.15">
      <c r="A235" s="37"/>
      <c r="K235" s="37"/>
    </row>
    <row r="236" spans="1:11" ht="12" customHeight="1" x14ac:dyDescent="0.15">
      <c r="A236" s="37"/>
      <c r="K236" s="37"/>
    </row>
    <row r="237" spans="1:11" ht="12" customHeight="1" x14ac:dyDescent="0.15">
      <c r="A237" s="37"/>
      <c r="K237" s="37"/>
    </row>
    <row r="238" spans="1:11" ht="12" customHeight="1" x14ac:dyDescent="0.15">
      <c r="A238" s="37"/>
      <c r="K238" s="37"/>
    </row>
    <row r="239" spans="1:11" ht="12" customHeight="1" x14ac:dyDescent="0.15">
      <c r="A239" s="37"/>
      <c r="K239" s="37"/>
    </row>
    <row r="240" spans="1:11" ht="12" customHeight="1" x14ac:dyDescent="0.15">
      <c r="A240" s="37"/>
      <c r="K240" s="37"/>
    </row>
    <row r="241" spans="1:11" ht="12" customHeight="1" x14ac:dyDescent="0.15">
      <c r="A241" s="37"/>
      <c r="K241" s="37"/>
    </row>
    <row r="242" spans="1:11" ht="12" customHeight="1" x14ac:dyDescent="0.15">
      <c r="A242" s="37"/>
      <c r="K242" s="37"/>
    </row>
    <row r="243" spans="1:11" ht="12" customHeight="1" x14ac:dyDescent="0.15">
      <c r="A243" s="37"/>
      <c r="K243" s="37"/>
    </row>
    <row r="244" spans="1:11" ht="12" customHeight="1" x14ac:dyDescent="0.15">
      <c r="A244" s="37"/>
      <c r="K244" s="37"/>
    </row>
    <row r="245" spans="1:11" ht="12" customHeight="1" x14ac:dyDescent="0.15">
      <c r="A245" s="37"/>
      <c r="K245" s="37"/>
    </row>
    <row r="246" spans="1:11" ht="12" customHeight="1" x14ac:dyDescent="0.15">
      <c r="A246" s="37"/>
      <c r="K246" s="37"/>
    </row>
    <row r="247" spans="1:11" ht="12" customHeight="1" x14ac:dyDescent="0.15">
      <c r="A247" s="37"/>
      <c r="K247" s="37"/>
    </row>
    <row r="248" spans="1:11" ht="12" customHeight="1" x14ac:dyDescent="0.15">
      <c r="A248" s="37"/>
      <c r="K248" s="37"/>
    </row>
    <row r="249" spans="1:11" ht="12" customHeight="1" x14ac:dyDescent="0.15">
      <c r="A249" s="37"/>
      <c r="K249" s="37"/>
    </row>
    <row r="250" spans="1:11" ht="12" customHeight="1" x14ac:dyDescent="0.15">
      <c r="A250" s="37"/>
      <c r="K250" s="37"/>
    </row>
    <row r="251" spans="1:11" ht="12" customHeight="1" x14ac:dyDescent="0.15">
      <c r="A251" s="37"/>
      <c r="K251" s="37"/>
    </row>
    <row r="252" spans="1:11" ht="12" customHeight="1" x14ac:dyDescent="0.15">
      <c r="A252" s="37"/>
      <c r="K252" s="37"/>
    </row>
    <row r="253" spans="1:11" ht="12" customHeight="1" x14ac:dyDescent="0.15">
      <c r="A253" s="37"/>
      <c r="K253" s="37"/>
    </row>
    <row r="254" spans="1:11" ht="12" customHeight="1" x14ac:dyDescent="0.15">
      <c r="A254" s="37"/>
      <c r="K254" s="37"/>
    </row>
    <row r="255" spans="1:11" ht="12" customHeight="1" x14ac:dyDescent="0.15">
      <c r="A255" s="37"/>
      <c r="K255" s="37"/>
    </row>
    <row r="256" spans="1:11" ht="12" customHeight="1" x14ac:dyDescent="0.15">
      <c r="A256" s="37"/>
      <c r="K256" s="37"/>
    </row>
    <row r="257" spans="1:11" ht="12" customHeight="1" x14ac:dyDescent="0.15">
      <c r="A257" s="37"/>
      <c r="K257" s="37"/>
    </row>
    <row r="258" spans="1:11" ht="12" customHeight="1" x14ac:dyDescent="0.15">
      <c r="A258" s="37"/>
      <c r="K258" s="37"/>
    </row>
    <row r="259" spans="1:11" ht="12" customHeight="1" x14ac:dyDescent="0.15">
      <c r="A259" s="37"/>
      <c r="K259" s="37"/>
    </row>
    <row r="260" spans="1:11" ht="12" customHeight="1" x14ac:dyDescent="0.15">
      <c r="A260" s="37"/>
      <c r="K260" s="37"/>
    </row>
    <row r="261" spans="1:11" ht="12" customHeight="1" x14ac:dyDescent="0.15">
      <c r="A261" s="37"/>
      <c r="K261" s="37"/>
    </row>
    <row r="262" spans="1:11" ht="12" customHeight="1" x14ac:dyDescent="0.15">
      <c r="A262" s="37"/>
      <c r="K262" s="37"/>
    </row>
    <row r="263" spans="1:11" ht="12" customHeight="1" x14ac:dyDescent="0.15">
      <c r="A263" s="37"/>
      <c r="K263" s="37"/>
    </row>
    <row r="264" spans="1:11" ht="12" customHeight="1" x14ac:dyDescent="0.15">
      <c r="A264" s="37"/>
      <c r="K264" s="37"/>
    </row>
    <row r="265" spans="1:11" ht="12" customHeight="1" x14ac:dyDescent="0.15">
      <c r="A265" s="37"/>
      <c r="K265" s="37"/>
    </row>
    <row r="266" spans="1:11" ht="12" customHeight="1" x14ac:dyDescent="0.15">
      <c r="A266" s="37"/>
      <c r="K266" s="37"/>
    </row>
    <row r="267" spans="1:11" ht="12" customHeight="1" x14ac:dyDescent="0.15">
      <c r="A267" s="37"/>
      <c r="K267" s="37"/>
    </row>
    <row r="268" spans="1:11" ht="12" customHeight="1" x14ac:dyDescent="0.15">
      <c r="A268" s="37"/>
      <c r="K268" s="37"/>
    </row>
    <row r="269" spans="1:11" ht="12" customHeight="1" x14ac:dyDescent="0.15">
      <c r="A269" s="37"/>
      <c r="K269" s="37"/>
    </row>
    <row r="270" spans="1:11" ht="12" customHeight="1" x14ac:dyDescent="0.15">
      <c r="A270" s="37"/>
      <c r="K270" s="37"/>
    </row>
    <row r="271" spans="1:11" ht="12" customHeight="1" x14ac:dyDescent="0.15">
      <c r="A271" s="37"/>
      <c r="K271" s="37"/>
    </row>
    <row r="272" spans="1:11" ht="12" customHeight="1" x14ac:dyDescent="0.15">
      <c r="A272" s="37"/>
      <c r="K272" s="37"/>
    </row>
    <row r="273" spans="1:11" ht="12" customHeight="1" x14ac:dyDescent="0.15">
      <c r="A273" s="37"/>
      <c r="K273" s="37"/>
    </row>
    <row r="274" spans="1:11" ht="12" customHeight="1" x14ac:dyDescent="0.15">
      <c r="A274" s="37"/>
      <c r="K274" s="37"/>
    </row>
    <row r="275" spans="1:11" ht="12" customHeight="1" x14ac:dyDescent="0.15">
      <c r="A275" s="37"/>
      <c r="K275" s="37"/>
    </row>
    <row r="276" spans="1:11" ht="12" customHeight="1" x14ac:dyDescent="0.15">
      <c r="A276" s="37"/>
      <c r="K276" s="37"/>
    </row>
    <row r="277" spans="1:11" ht="12" customHeight="1" x14ac:dyDescent="0.15">
      <c r="A277" s="37"/>
      <c r="K277" s="37"/>
    </row>
    <row r="278" spans="1:11" ht="12" customHeight="1" x14ac:dyDescent="0.15">
      <c r="A278" s="37"/>
      <c r="K278" s="37"/>
    </row>
    <row r="279" spans="1:11" ht="12" customHeight="1" x14ac:dyDescent="0.15">
      <c r="A279" s="37"/>
      <c r="K279" s="37"/>
    </row>
    <row r="280" spans="1:11" ht="12" customHeight="1" x14ac:dyDescent="0.15">
      <c r="A280" s="37"/>
      <c r="K280" s="37"/>
    </row>
    <row r="281" spans="1:11" ht="12" customHeight="1" x14ac:dyDescent="0.15">
      <c r="A281" s="37"/>
      <c r="K281" s="37"/>
    </row>
    <row r="282" spans="1:11" ht="12" customHeight="1" x14ac:dyDescent="0.15">
      <c r="A282" s="37"/>
      <c r="K282" s="37"/>
    </row>
    <row r="283" spans="1:11" ht="12" customHeight="1" x14ac:dyDescent="0.15">
      <c r="A283" s="37"/>
      <c r="K283" s="37"/>
    </row>
    <row r="284" spans="1:11" ht="12" customHeight="1" x14ac:dyDescent="0.15">
      <c r="A284" s="37"/>
      <c r="K284" s="37"/>
    </row>
    <row r="285" spans="1:11" ht="12" customHeight="1" x14ac:dyDescent="0.15">
      <c r="A285" s="37"/>
      <c r="K285" s="37"/>
    </row>
    <row r="286" spans="1:11" ht="12" customHeight="1" x14ac:dyDescent="0.15">
      <c r="A286" s="37"/>
      <c r="K286" s="37"/>
    </row>
    <row r="287" spans="1:11" ht="12" customHeight="1" x14ac:dyDescent="0.15">
      <c r="A287" s="37"/>
      <c r="K287" s="37"/>
    </row>
    <row r="288" spans="1:11" ht="12" customHeight="1" x14ac:dyDescent="0.15">
      <c r="A288" s="37"/>
      <c r="K288" s="37"/>
    </row>
    <row r="289" spans="1:11" ht="12" customHeight="1" x14ac:dyDescent="0.15">
      <c r="A289" s="37"/>
      <c r="K289" s="37"/>
    </row>
    <row r="290" spans="1:11" ht="12" customHeight="1" x14ac:dyDescent="0.15">
      <c r="A290" s="37"/>
      <c r="K290" s="37"/>
    </row>
    <row r="291" spans="1:11" ht="12" customHeight="1" x14ac:dyDescent="0.15">
      <c r="A291" s="37"/>
      <c r="K291" s="37"/>
    </row>
    <row r="292" spans="1:11" ht="12" customHeight="1" x14ac:dyDescent="0.15">
      <c r="A292" s="37"/>
      <c r="K292" s="37"/>
    </row>
    <row r="293" spans="1:11" ht="12" customHeight="1" x14ac:dyDescent="0.15">
      <c r="A293" s="37"/>
      <c r="K293" s="37"/>
    </row>
    <row r="294" spans="1:11" ht="12" customHeight="1" x14ac:dyDescent="0.15">
      <c r="A294" s="37"/>
      <c r="K294" s="37"/>
    </row>
    <row r="295" spans="1:11" ht="12" customHeight="1" x14ac:dyDescent="0.15">
      <c r="A295" s="37"/>
      <c r="K295" s="37"/>
    </row>
    <row r="296" spans="1:11" ht="12" customHeight="1" x14ac:dyDescent="0.15">
      <c r="A296" s="37"/>
      <c r="K296" s="37"/>
    </row>
    <row r="297" spans="1:11" ht="12" customHeight="1" x14ac:dyDescent="0.15">
      <c r="A297" s="37"/>
      <c r="K297" s="37"/>
    </row>
    <row r="298" spans="1:11" ht="12" customHeight="1" x14ac:dyDescent="0.15">
      <c r="A298" s="37"/>
      <c r="K298" s="37"/>
    </row>
    <row r="299" spans="1:11" ht="12" customHeight="1" x14ac:dyDescent="0.15">
      <c r="A299" s="37"/>
      <c r="K299" s="37"/>
    </row>
    <row r="300" spans="1:11" ht="12" customHeight="1" x14ac:dyDescent="0.15">
      <c r="A300" s="37"/>
      <c r="K300" s="37"/>
    </row>
    <row r="301" spans="1:11" ht="12" customHeight="1" x14ac:dyDescent="0.15">
      <c r="A301" s="37"/>
      <c r="K301" s="37"/>
    </row>
    <row r="302" spans="1:11" ht="12" customHeight="1" x14ac:dyDescent="0.15">
      <c r="A302" s="37"/>
      <c r="K302" s="37"/>
    </row>
    <row r="303" spans="1:11" ht="12" customHeight="1" x14ac:dyDescent="0.15">
      <c r="A303" s="37"/>
      <c r="K303" s="37"/>
    </row>
    <row r="304" spans="1:11" ht="12" customHeight="1" x14ac:dyDescent="0.15">
      <c r="A304" s="37"/>
      <c r="K304" s="37"/>
    </row>
    <row r="305" spans="1:11" ht="12" customHeight="1" x14ac:dyDescent="0.15">
      <c r="A305" s="37"/>
      <c r="K305" s="37"/>
    </row>
    <row r="306" spans="1:11" ht="12" customHeight="1" x14ac:dyDescent="0.15">
      <c r="A306" s="37"/>
      <c r="K306" s="37"/>
    </row>
    <row r="307" spans="1:11" ht="12" customHeight="1" x14ac:dyDescent="0.15">
      <c r="A307" s="37"/>
      <c r="K307" s="37"/>
    </row>
    <row r="308" spans="1:11" ht="12" customHeight="1" x14ac:dyDescent="0.15">
      <c r="A308" s="37"/>
      <c r="K308" s="37"/>
    </row>
    <row r="309" spans="1:11" ht="12" customHeight="1" x14ac:dyDescent="0.15">
      <c r="A309" s="37"/>
      <c r="K309" s="37"/>
    </row>
    <row r="310" spans="1:11" ht="12" customHeight="1" x14ac:dyDescent="0.15">
      <c r="A310" s="37"/>
      <c r="K310" s="37"/>
    </row>
    <row r="311" spans="1:11" ht="12" customHeight="1" x14ac:dyDescent="0.15">
      <c r="A311" s="37"/>
      <c r="K311" s="37"/>
    </row>
    <row r="312" spans="1:11" ht="12" customHeight="1" x14ac:dyDescent="0.15">
      <c r="A312" s="37"/>
      <c r="K312" s="37"/>
    </row>
    <row r="313" spans="1:11" ht="12" customHeight="1" x14ac:dyDescent="0.15">
      <c r="A313" s="37"/>
      <c r="K313" s="37"/>
    </row>
    <row r="314" spans="1:11" ht="12" customHeight="1" x14ac:dyDescent="0.15">
      <c r="A314" s="37"/>
      <c r="K314" s="37"/>
    </row>
    <row r="315" spans="1:11" ht="12" customHeight="1" x14ac:dyDescent="0.15">
      <c r="A315" s="37"/>
      <c r="K315" s="37"/>
    </row>
    <row r="316" spans="1:11" ht="12" customHeight="1" x14ac:dyDescent="0.15">
      <c r="A316" s="37"/>
      <c r="K316" s="37"/>
    </row>
    <row r="317" spans="1:11" ht="12" customHeight="1" x14ac:dyDescent="0.15">
      <c r="A317" s="37"/>
      <c r="K317" s="37"/>
    </row>
    <row r="318" spans="1:11" ht="12" customHeight="1" x14ac:dyDescent="0.15">
      <c r="A318" s="37"/>
      <c r="K318" s="37"/>
    </row>
    <row r="319" spans="1:11" ht="12" customHeight="1" x14ac:dyDescent="0.15">
      <c r="A319" s="37"/>
      <c r="K319" s="37"/>
    </row>
    <row r="320" spans="1:11" ht="12" customHeight="1" x14ac:dyDescent="0.15">
      <c r="A320" s="37"/>
      <c r="K320" s="37"/>
    </row>
    <row r="321" spans="1:11" ht="12" customHeight="1" x14ac:dyDescent="0.15">
      <c r="A321" s="37"/>
      <c r="K321" s="37"/>
    </row>
    <row r="322" spans="1:11" ht="12" customHeight="1" x14ac:dyDescent="0.15">
      <c r="A322" s="37"/>
      <c r="K322" s="37"/>
    </row>
    <row r="323" spans="1:11" ht="12" customHeight="1" x14ac:dyDescent="0.15">
      <c r="A323" s="37"/>
      <c r="K323" s="37"/>
    </row>
    <row r="324" spans="1:11" ht="12" customHeight="1" x14ac:dyDescent="0.15">
      <c r="A324" s="37"/>
      <c r="K324" s="37"/>
    </row>
    <row r="325" spans="1:11" ht="12" customHeight="1" x14ac:dyDescent="0.15">
      <c r="A325" s="37"/>
      <c r="K325" s="37"/>
    </row>
    <row r="326" spans="1:11" ht="12" customHeight="1" x14ac:dyDescent="0.15">
      <c r="A326" s="37"/>
      <c r="K326" s="37"/>
    </row>
    <row r="327" spans="1:11" ht="12" customHeight="1" x14ac:dyDescent="0.15">
      <c r="A327" s="37"/>
      <c r="K327" s="37"/>
    </row>
    <row r="328" spans="1:11" ht="12" customHeight="1" x14ac:dyDescent="0.15">
      <c r="A328" s="37"/>
      <c r="K328" s="37"/>
    </row>
    <row r="329" spans="1:11" ht="12" customHeight="1" x14ac:dyDescent="0.15">
      <c r="A329" s="37"/>
      <c r="K329" s="37"/>
    </row>
    <row r="330" spans="1:11" ht="12" customHeight="1" x14ac:dyDescent="0.15">
      <c r="A330" s="37"/>
      <c r="K330" s="37"/>
    </row>
    <row r="331" spans="1:11" ht="12" customHeight="1" x14ac:dyDescent="0.15">
      <c r="A331" s="37"/>
      <c r="K331" s="37"/>
    </row>
    <row r="332" spans="1:11" ht="12" customHeight="1" x14ac:dyDescent="0.15">
      <c r="A332" s="37"/>
      <c r="K332" s="37"/>
    </row>
    <row r="333" spans="1:11" ht="12" customHeight="1" x14ac:dyDescent="0.15">
      <c r="A333" s="37"/>
      <c r="K333" s="37"/>
    </row>
    <row r="334" spans="1:11" ht="12" customHeight="1" x14ac:dyDescent="0.15">
      <c r="A334" s="37"/>
      <c r="K334" s="37"/>
    </row>
    <row r="335" spans="1:11" ht="12" customHeight="1" x14ac:dyDescent="0.15">
      <c r="A335" s="37"/>
      <c r="K335" s="37"/>
    </row>
    <row r="336" spans="1:11" ht="12" customHeight="1" x14ac:dyDescent="0.15">
      <c r="A336" s="37"/>
      <c r="K336" s="37"/>
    </row>
    <row r="337" spans="1:11" ht="12" customHeight="1" x14ac:dyDescent="0.15">
      <c r="A337" s="37"/>
      <c r="K337" s="37"/>
    </row>
    <row r="338" spans="1:11" ht="12" customHeight="1" x14ac:dyDescent="0.15">
      <c r="A338" s="37"/>
      <c r="K338" s="37"/>
    </row>
    <row r="339" spans="1:11" ht="12" customHeight="1" x14ac:dyDescent="0.15">
      <c r="A339" s="37"/>
      <c r="K339" s="37"/>
    </row>
    <row r="340" spans="1:11" ht="12" customHeight="1" x14ac:dyDescent="0.15">
      <c r="A340" s="37"/>
      <c r="K340" s="37"/>
    </row>
    <row r="341" spans="1:11" ht="12" customHeight="1" x14ac:dyDescent="0.15">
      <c r="A341" s="37"/>
      <c r="K341" s="37"/>
    </row>
    <row r="342" spans="1:11" ht="12" customHeight="1" x14ac:dyDescent="0.15">
      <c r="A342" s="37"/>
      <c r="K342" s="37"/>
    </row>
    <row r="343" spans="1:11" ht="12" customHeight="1" x14ac:dyDescent="0.15">
      <c r="A343" s="37"/>
      <c r="K343" s="37"/>
    </row>
    <row r="344" spans="1:11" ht="12" customHeight="1" x14ac:dyDescent="0.15">
      <c r="A344" s="37"/>
      <c r="K344" s="37"/>
    </row>
    <row r="345" spans="1:11" ht="12" customHeight="1" x14ac:dyDescent="0.15">
      <c r="A345" s="37"/>
      <c r="K345" s="37"/>
    </row>
    <row r="346" spans="1:11" ht="12" customHeight="1" x14ac:dyDescent="0.15">
      <c r="A346" s="37"/>
      <c r="K346" s="37"/>
    </row>
    <row r="347" spans="1:11" ht="12" customHeight="1" x14ac:dyDescent="0.15">
      <c r="A347" s="37"/>
      <c r="K347" s="37"/>
    </row>
    <row r="348" spans="1:11" ht="12" customHeight="1" x14ac:dyDescent="0.15">
      <c r="A348" s="37"/>
      <c r="K348" s="37"/>
    </row>
    <row r="349" spans="1:11" ht="12" customHeight="1" x14ac:dyDescent="0.15">
      <c r="A349" s="37"/>
      <c r="K349" s="37"/>
    </row>
    <row r="350" spans="1:11" ht="12" customHeight="1" x14ac:dyDescent="0.15">
      <c r="A350" s="37"/>
      <c r="K350" s="37"/>
    </row>
    <row r="351" spans="1:11" ht="12" customHeight="1" x14ac:dyDescent="0.15">
      <c r="A351" s="37"/>
      <c r="K351" s="37"/>
    </row>
    <row r="352" spans="1:11" ht="12" customHeight="1" x14ac:dyDescent="0.15">
      <c r="A352" s="37"/>
      <c r="K352" s="37"/>
    </row>
    <row r="353" spans="1:11" ht="12" customHeight="1" x14ac:dyDescent="0.15">
      <c r="A353" s="37"/>
      <c r="K353" s="37"/>
    </row>
    <row r="354" spans="1:11" ht="12" customHeight="1" x14ac:dyDescent="0.15">
      <c r="A354" s="37"/>
      <c r="K354" s="37"/>
    </row>
    <row r="355" spans="1:11" ht="12" customHeight="1" x14ac:dyDescent="0.15">
      <c r="A355" s="37"/>
      <c r="K355" s="37"/>
    </row>
    <row r="356" spans="1:11" ht="12" customHeight="1" x14ac:dyDescent="0.15">
      <c r="A356" s="37"/>
      <c r="K356" s="37"/>
    </row>
    <row r="357" spans="1:11" ht="12" customHeight="1" x14ac:dyDescent="0.15">
      <c r="A357" s="37"/>
      <c r="K357" s="37"/>
    </row>
    <row r="358" spans="1:11" ht="12" customHeight="1" x14ac:dyDescent="0.15">
      <c r="A358" s="37"/>
      <c r="K358" s="37"/>
    </row>
    <row r="359" spans="1:11" ht="12" customHeight="1" x14ac:dyDescent="0.15">
      <c r="A359" s="37"/>
      <c r="K359" s="37"/>
    </row>
    <row r="360" spans="1:11" ht="12" customHeight="1" x14ac:dyDescent="0.15">
      <c r="A360" s="37"/>
      <c r="K360" s="37"/>
    </row>
    <row r="361" spans="1:11" ht="12" customHeight="1" x14ac:dyDescent="0.15">
      <c r="A361" s="37"/>
      <c r="K361" s="37"/>
    </row>
    <row r="362" spans="1:11" ht="12" customHeight="1" x14ac:dyDescent="0.15">
      <c r="A362" s="37"/>
      <c r="K362" s="37"/>
    </row>
    <row r="363" spans="1:11" ht="12" customHeight="1" x14ac:dyDescent="0.15">
      <c r="A363" s="37"/>
      <c r="K363" s="37"/>
    </row>
    <row r="364" spans="1:11" ht="12" customHeight="1" x14ac:dyDescent="0.15">
      <c r="A364" s="37"/>
      <c r="K364" s="37"/>
    </row>
    <row r="365" spans="1:11" ht="12" customHeight="1" x14ac:dyDescent="0.15">
      <c r="A365" s="37"/>
      <c r="K365" s="37"/>
    </row>
    <row r="366" spans="1:11" ht="12" customHeight="1" x14ac:dyDescent="0.15">
      <c r="A366" s="37"/>
      <c r="K366" s="37"/>
    </row>
    <row r="367" spans="1:11" ht="12" customHeight="1" x14ac:dyDescent="0.15">
      <c r="A367" s="37"/>
      <c r="K367" s="37"/>
    </row>
    <row r="368" spans="1:11" ht="12" customHeight="1" x14ac:dyDescent="0.15">
      <c r="A368" s="37"/>
      <c r="K368" s="37"/>
    </row>
    <row r="369" spans="1:11" ht="12" customHeight="1" x14ac:dyDescent="0.15">
      <c r="A369" s="37"/>
      <c r="K369" s="37"/>
    </row>
    <row r="370" spans="1:11" ht="12" customHeight="1" x14ac:dyDescent="0.15">
      <c r="A370" s="37"/>
      <c r="K370" s="37"/>
    </row>
    <row r="371" spans="1:11" ht="12" customHeight="1" x14ac:dyDescent="0.15">
      <c r="A371" s="37"/>
      <c r="K371" s="37"/>
    </row>
    <row r="372" spans="1:11" ht="12" customHeight="1" x14ac:dyDescent="0.15">
      <c r="A372" s="37"/>
      <c r="K372" s="37"/>
    </row>
    <row r="373" spans="1:11" ht="12" customHeight="1" x14ac:dyDescent="0.15">
      <c r="A373" s="37"/>
      <c r="K373" s="37"/>
    </row>
    <row r="374" spans="1:11" ht="12" customHeight="1" x14ac:dyDescent="0.15">
      <c r="A374" s="37"/>
      <c r="K374" s="37"/>
    </row>
    <row r="375" spans="1:11" ht="12" customHeight="1" x14ac:dyDescent="0.15">
      <c r="A375" s="37"/>
      <c r="K375" s="37"/>
    </row>
    <row r="376" spans="1:11" ht="12" customHeight="1" x14ac:dyDescent="0.15">
      <c r="A376" s="37"/>
      <c r="K376" s="37"/>
    </row>
    <row r="377" spans="1:11" ht="12" customHeight="1" x14ac:dyDescent="0.15">
      <c r="A377" s="37"/>
      <c r="K377" s="37"/>
    </row>
    <row r="378" spans="1:11" ht="12" customHeight="1" x14ac:dyDescent="0.15">
      <c r="A378" s="37"/>
      <c r="K378" s="37"/>
    </row>
    <row r="379" spans="1:11" ht="12" customHeight="1" x14ac:dyDescent="0.15">
      <c r="A379" s="37"/>
      <c r="K379" s="37"/>
    </row>
    <row r="380" spans="1:11" ht="12" customHeight="1" x14ac:dyDescent="0.15">
      <c r="A380" s="37"/>
      <c r="K380" s="37"/>
    </row>
    <row r="381" spans="1:11" ht="12" customHeight="1" x14ac:dyDescent="0.15">
      <c r="A381" s="37"/>
      <c r="K381" s="37"/>
    </row>
    <row r="382" spans="1:11" ht="12" customHeight="1" x14ac:dyDescent="0.15">
      <c r="A382" s="37"/>
      <c r="K382" s="37"/>
    </row>
    <row r="383" spans="1:11" ht="12" customHeight="1" x14ac:dyDescent="0.15">
      <c r="A383" s="37"/>
      <c r="K383" s="37"/>
    </row>
    <row r="384" spans="1:11" ht="12" customHeight="1" x14ac:dyDescent="0.15">
      <c r="A384" s="37"/>
      <c r="K384" s="37"/>
    </row>
    <row r="385" spans="1:11" ht="12" customHeight="1" x14ac:dyDescent="0.15">
      <c r="A385" s="37"/>
      <c r="K385" s="37"/>
    </row>
    <row r="386" spans="1:11" ht="12" customHeight="1" x14ac:dyDescent="0.15">
      <c r="A386" s="37"/>
      <c r="K386" s="37"/>
    </row>
    <row r="387" spans="1:11" ht="12" customHeight="1" x14ac:dyDescent="0.15">
      <c r="A387" s="37"/>
      <c r="K387" s="37"/>
    </row>
    <row r="388" spans="1:11" ht="12" customHeight="1" x14ac:dyDescent="0.15">
      <c r="A388" s="37"/>
      <c r="K388" s="37"/>
    </row>
    <row r="389" spans="1:11" ht="12" customHeight="1" x14ac:dyDescent="0.15">
      <c r="A389" s="37"/>
      <c r="K389" s="37"/>
    </row>
    <row r="390" spans="1:11" ht="12" customHeight="1" x14ac:dyDescent="0.15">
      <c r="A390" s="37"/>
      <c r="K390" s="37"/>
    </row>
    <row r="391" spans="1:11" ht="12" customHeight="1" x14ac:dyDescent="0.15">
      <c r="A391" s="37"/>
      <c r="K391" s="37"/>
    </row>
    <row r="392" spans="1:11" ht="12" customHeight="1" x14ac:dyDescent="0.15">
      <c r="A392" s="37"/>
      <c r="K392" s="37"/>
    </row>
    <row r="393" spans="1:11" ht="12" customHeight="1" x14ac:dyDescent="0.15">
      <c r="A393" s="37"/>
      <c r="K393" s="37"/>
    </row>
    <row r="394" spans="1:11" ht="12" customHeight="1" x14ac:dyDescent="0.15">
      <c r="A394" s="37"/>
      <c r="K394" s="37"/>
    </row>
    <row r="395" spans="1:11" ht="12" customHeight="1" x14ac:dyDescent="0.15">
      <c r="A395" s="37"/>
      <c r="K395" s="37"/>
    </row>
    <row r="396" spans="1:11" ht="12" customHeight="1" x14ac:dyDescent="0.15">
      <c r="A396" s="37"/>
      <c r="K396" s="37"/>
    </row>
    <row r="397" spans="1:11" ht="12" customHeight="1" x14ac:dyDescent="0.15">
      <c r="A397" s="37"/>
      <c r="K397" s="37"/>
    </row>
    <row r="398" spans="1:11" ht="12" customHeight="1" x14ac:dyDescent="0.15">
      <c r="A398" s="37"/>
      <c r="K398" s="37"/>
    </row>
    <row r="399" spans="1:11" ht="12" customHeight="1" x14ac:dyDescent="0.15">
      <c r="A399" s="37"/>
      <c r="K399" s="37"/>
    </row>
    <row r="400" spans="1:11" ht="12" customHeight="1" x14ac:dyDescent="0.15">
      <c r="A400" s="37"/>
      <c r="K400" s="37"/>
    </row>
    <row r="401" spans="1:11" ht="12" customHeight="1" x14ac:dyDescent="0.15">
      <c r="A401" s="37"/>
      <c r="K401" s="37"/>
    </row>
    <row r="402" spans="1:11" ht="12" customHeight="1" x14ac:dyDescent="0.15">
      <c r="A402" s="37"/>
      <c r="K402" s="37"/>
    </row>
    <row r="403" spans="1:11" ht="12" customHeight="1" x14ac:dyDescent="0.15">
      <c r="A403" s="37"/>
      <c r="K403" s="37"/>
    </row>
    <row r="404" spans="1:11" ht="12" customHeight="1" x14ac:dyDescent="0.15">
      <c r="A404" s="37"/>
      <c r="K404" s="37"/>
    </row>
    <row r="405" spans="1:11" ht="12" customHeight="1" x14ac:dyDescent="0.15">
      <c r="A405" s="37"/>
      <c r="K405" s="37"/>
    </row>
    <row r="406" spans="1:11" ht="12" customHeight="1" x14ac:dyDescent="0.15">
      <c r="A406" s="37"/>
      <c r="K406" s="37"/>
    </row>
    <row r="407" spans="1:11" ht="12" customHeight="1" x14ac:dyDescent="0.15">
      <c r="A407" s="37"/>
      <c r="K407" s="37"/>
    </row>
    <row r="408" spans="1:11" ht="12" customHeight="1" x14ac:dyDescent="0.15">
      <c r="A408" s="37"/>
      <c r="K408" s="37"/>
    </row>
    <row r="409" spans="1:11" ht="12" customHeight="1" x14ac:dyDescent="0.15">
      <c r="A409" s="37"/>
      <c r="K409" s="37"/>
    </row>
    <row r="410" spans="1:11" ht="12" customHeight="1" x14ac:dyDescent="0.15">
      <c r="A410" s="37"/>
      <c r="K410" s="37"/>
    </row>
    <row r="411" spans="1:11" ht="12" customHeight="1" x14ac:dyDescent="0.15">
      <c r="A411" s="37"/>
      <c r="K411" s="37"/>
    </row>
    <row r="412" spans="1:11" ht="12" customHeight="1" x14ac:dyDescent="0.15">
      <c r="A412" s="37"/>
      <c r="K412" s="37"/>
    </row>
    <row r="413" spans="1:11" ht="12" customHeight="1" x14ac:dyDescent="0.15">
      <c r="A413" s="37"/>
      <c r="K413" s="37"/>
    </row>
    <row r="414" spans="1:11" ht="12" customHeight="1" x14ac:dyDescent="0.15">
      <c r="A414" s="37"/>
      <c r="K414" s="37"/>
    </row>
    <row r="415" spans="1:11" ht="12" customHeight="1" x14ac:dyDescent="0.15">
      <c r="A415" s="37"/>
      <c r="K415" s="37"/>
    </row>
    <row r="416" spans="1:11" ht="12" customHeight="1" x14ac:dyDescent="0.15">
      <c r="A416" s="37"/>
      <c r="K416" s="37"/>
    </row>
    <row r="417" spans="1:11" ht="12" customHeight="1" x14ac:dyDescent="0.15">
      <c r="A417" s="37"/>
      <c r="K417" s="37"/>
    </row>
    <row r="418" spans="1:11" ht="12" customHeight="1" x14ac:dyDescent="0.15">
      <c r="A418" s="37"/>
      <c r="K418" s="37"/>
    </row>
    <row r="419" spans="1:11" ht="12" customHeight="1" x14ac:dyDescent="0.15">
      <c r="A419" s="37"/>
      <c r="K419" s="37"/>
    </row>
    <row r="420" spans="1:11" ht="12" customHeight="1" x14ac:dyDescent="0.15">
      <c r="A420" s="37"/>
      <c r="K420" s="37"/>
    </row>
    <row r="421" spans="1:11" ht="12" customHeight="1" x14ac:dyDescent="0.15">
      <c r="A421" s="37"/>
      <c r="K421" s="37"/>
    </row>
    <row r="422" spans="1:11" ht="12" customHeight="1" x14ac:dyDescent="0.15">
      <c r="A422" s="37"/>
      <c r="K422" s="37"/>
    </row>
    <row r="423" spans="1:11" ht="12" customHeight="1" x14ac:dyDescent="0.15">
      <c r="A423" s="37"/>
      <c r="K423" s="37"/>
    </row>
    <row r="424" spans="1:11" ht="12" customHeight="1" x14ac:dyDescent="0.15">
      <c r="A424" s="37"/>
      <c r="K424" s="37"/>
    </row>
    <row r="425" spans="1:11" ht="12" customHeight="1" x14ac:dyDescent="0.15">
      <c r="A425" s="37"/>
      <c r="K425" s="37"/>
    </row>
    <row r="426" spans="1:11" ht="12" customHeight="1" x14ac:dyDescent="0.15">
      <c r="A426" s="37"/>
      <c r="K426" s="37"/>
    </row>
    <row r="427" spans="1:11" ht="12" customHeight="1" x14ac:dyDescent="0.15">
      <c r="A427" s="37"/>
      <c r="K427" s="37"/>
    </row>
    <row r="428" spans="1:11" ht="12" customHeight="1" x14ac:dyDescent="0.15">
      <c r="A428" s="37"/>
      <c r="K428" s="37"/>
    </row>
    <row r="429" spans="1:11" ht="12" customHeight="1" x14ac:dyDescent="0.15">
      <c r="A429" s="37"/>
      <c r="K429" s="37"/>
    </row>
    <row r="430" spans="1:11" ht="12" customHeight="1" x14ac:dyDescent="0.15">
      <c r="A430" s="37"/>
      <c r="K430" s="37"/>
    </row>
    <row r="431" spans="1:11" ht="12" customHeight="1" x14ac:dyDescent="0.15">
      <c r="A431" s="37"/>
      <c r="K431" s="37"/>
    </row>
    <row r="432" spans="1:11" ht="12" customHeight="1" x14ac:dyDescent="0.15">
      <c r="A432" s="37"/>
      <c r="K432" s="37"/>
    </row>
    <row r="433" spans="1:11" ht="12" customHeight="1" x14ac:dyDescent="0.15">
      <c r="A433" s="37"/>
      <c r="K433" s="37"/>
    </row>
    <row r="434" spans="1:11" ht="12" customHeight="1" x14ac:dyDescent="0.15">
      <c r="A434" s="37"/>
      <c r="K434" s="37"/>
    </row>
    <row r="435" spans="1:11" ht="12" customHeight="1" x14ac:dyDescent="0.15">
      <c r="A435" s="37"/>
      <c r="K435" s="37"/>
    </row>
    <row r="436" spans="1:11" ht="12" customHeight="1" x14ac:dyDescent="0.15">
      <c r="A436" s="37"/>
      <c r="K436" s="37"/>
    </row>
    <row r="437" spans="1:11" ht="12" customHeight="1" x14ac:dyDescent="0.15">
      <c r="A437" s="37"/>
      <c r="K437" s="37"/>
    </row>
    <row r="438" spans="1:11" ht="12" customHeight="1" x14ac:dyDescent="0.15">
      <c r="A438" s="37"/>
      <c r="K438" s="37"/>
    </row>
    <row r="439" spans="1:11" ht="12" customHeight="1" x14ac:dyDescent="0.15">
      <c r="A439" s="37"/>
      <c r="K439" s="37"/>
    </row>
    <row r="440" spans="1:11" ht="12" customHeight="1" x14ac:dyDescent="0.15">
      <c r="A440" s="37"/>
      <c r="K440" s="37"/>
    </row>
    <row r="441" spans="1:11" ht="12" customHeight="1" x14ac:dyDescent="0.15">
      <c r="A441" s="37"/>
      <c r="K441" s="37"/>
    </row>
    <row r="442" spans="1:11" ht="12" customHeight="1" x14ac:dyDescent="0.15">
      <c r="A442" s="37"/>
      <c r="K442" s="37"/>
    </row>
    <row r="443" spans="1:11" ht="12" customHeight="1" x14ac:dyDescent="0.15">
      <c r="A443" s="37"/>
      <c r="K443" s="37"/>
    </row>
    <row r="444" spans="1:11" ht="12" customHeight="1" x14ac:dyDescent="0.15">
      <c r="A444" s="37"/>
      <c r="K444" s="37"/>
    </row>
    <row r="445" spans="1:11" ht="12" customHeight="1" x14ac:dyDescent="0.15">
      <c r="A445" s="37"/>
      <c r="K445" s="37"/>
    </row>
    <row r="446" spans="1:11" ht="12" customHeight="1" x14ac:dyDescent="0.15">
      <c r="A446" s="37"/>
      <c r="K446" s="37"/>
    </row>
    <row r="447" spans="1:11" ht="12" customHeight="1" x14ac:dyDescent="0.15">
      <c r="A447" s="37"/>
      <c r="K447" s="37"/>
    </row>
    <row r="448" spans="1:11" ht="12" customHeight="1" x14ac:dyDescent="0.15">
      <c r="A448" s="37"/>
      <c r="K448" s="37"/>
    </row>
    <row r="449" spans="1:11" ht="12" customHeight="1" x14ac:dyDescent="0.15">
      <c r="A449" s="37"/>
      <c r="K449" s="37"/>
    </row>
    <row r="450" spans="1:11" ht="12" customHeight="1" x14ac:dyDescent="0.15">
      <c r="A450" s="37"/>
      <c r="K450" s="37"/>
    </row>
    <row r="451" spans="1:11" ht="12" customHeight="1" x14ac:dyDescent="0.15">
      <c r="A451" s="37"/>
      <c r="K451" s="37"/>
    </row>
    <row r="452" spans="1:11" ht="12" customHeight="1" x14ac:dyDescent="0.15">
      <c r="A452" s="37"/>
      <c r="K452" s="37"/>
    </row>
    <row r="453" spans="1:11" ht="12" customHeight="1" x14ac:dyDescent="0.15">
      <c r="A453" s="37"/>
      <c r="K453" s="37"/>
    </row>
    <row r="454" spans="1:11" ht="12" customHeight="1" x14ac:dyDescent="0.15">
      <c r="A454" s="37"/>
      <c r="K454" s="37"/>
    </row>
    <row r="455" spans="1:11" ht="12" customHeight="1" x14ac:dyDescent="0.15">
      <c r="A455" s="37"/>
      <c r="K455" s="37"/>
    </row>
    <row r="456" spans="1:11" ht="12" customHeight="1" x14ac:dyDescent="0.15">
      <c r="A456" s="37"/>
      <c r="K456" s="37"/>
    </row>
    <row r="457" spans="1:11" ht="12" customHeight="1" x14ac:dyDescent="0.15">
      <c r="A457" s="37"/>
      <c r="K457" s="37"/>
    </row>
    <row r="458" spans="1:11" ht="12" customHeight="1" x14ac:dyDescent="0.15">
      <c r="A458" s="37"/>
      <c r="K458" s="37"/>
    </row>
    <row r="459" spans="1:11" ht="12" customHeight="1" x14ac:dyDescent="0.15">
      <c r="A459" s="37"/>
      <c r="K459" s="37"/>
    </row>
    <row r="460" spans="1:11" ht="12" customHeight="1" x14ac:dyDescent="0.15">
      <c r="A460" s="37"/>
      <c r="K460" s="37"/>
    </row>
    <row r="461" spans="1:11" ht="12" customHeight="1" x14ac:dyDescent="0.15">
      <c r="A461" s="37"/>
      <c r="K461" s="37"/>
    </row>
    <row r="462" spans="1:11" ht="12" customHeight="1" x14ac:dyDescent="0.15">
      <c r="A462" s="37"/>
      <c r="K462" s="37"/>
    </row>
    <row r="463" spans="1:11" ht="12" customHeight="1" x14ac:dyDescent="0.15">
      <c r="A463" s="37"/>
      <c r="K463" s="37"/>
    </row>
    <row r="464" spans="1:11" ht="12" customHeight="1" x14ac:dyDescent="0.15">
      <c r="A464" s="37"/>
      <c r="K464" s="37"/>
    </row>
    <row r="465" spans="1:11" ht="12" customHeight="1" x14ac:dyDescent="0.15">
      <c r="A465" s="37"/>
      <c r="K465" s="37"/>
    </row>
    <row r="466" spans="1:11" ht="12" customHeight="1" x14ac:dyDescent="0.15">
      <c r="A466" s="37"/>
      <c r="K466" s="37"/>
    </row>
    <row r="467" spans="1:11" ht="12" customHeight="1" x14ac:dyDescent="0.15">
      <c r="A467" s="37"/>
      <c r="K467" s="37"/>
    </row>
    <row r="468" spans="1:11" ht="12" customHeight="1" x14ac:dyDescent="0.15">
      <c r="A468" s="37"/>
      <c r="K468" s="37"/>
    </row>
    <row r="469" spans="1:11" ht="12" customHeight="1" x14ac:dyDescent="0.15">
      <c r="A469" s="37"/>
      <c r="K469" s="37"/>
    </row>
    <row r="470" spans="1:11" ht="12" customHeight="1" x14ac:dyDescent="0.15">
      <c r="A470" s="37"/>
      <c r="K470" s="37"/>
    </row>
    <row r="471" spans="1:11" ht="12" customHeight="1" x14ac:dyDescent="0.15">
      <c r="A471" s="37"/>
      <c r="K471" s="37"/>
    </row>
    <row r="472" spans="1:11" ht="12" customHeight="1" x14ac:dyDescent="0.15">
      <c r="A472" s="37"/>
      <c r="K472" s="37"/>
    </row>
    <row r="473" spans="1:11" ht="12" customHeight="1" x14ac:dyDescent="0.15">
      <c r="A473" s="37"/>
      <c r="K473" s="37"/>
    </row>
    <row r="474" spans="1:11" ht="12" customHeight="1" x14ac:dyDescent="0.15">
      <c r="A474" s="37"/>
      <c r="K474" s="37"/>
    </row>
    <row r="475" spans="1:11" ht="12" customHeight="1" x14ac:dyDescent="0.15">
      <c r="A475" s="37"/>
      <c r="K475" s="37"/>
    </row>
    <row r="476" spans="1:11" ht="12" customHeight="1" x14ac:dyDescent="0.15">
      <c r="A476" s="37"/>
      <c r="K476" s="37"/>
    </row>
    <row r="477" spans="1:11" ht="12" customHeight="1" x14ac:dyDescent="0.15">
      <c r="A477" s="37"/>
      <c r="K477" s="37"/>
    </row>
    <row r="478" spans="1:11" ht="12" customHeight="1" x14ac:dyDescent="0.15">
      <c r="A478" s="37"/>
      <c r="K478" s="37"/>
    </row>
    <row r="479" spans="1:11" ht="12" customHeight="1" x14ac:dyDescent="0.15">
      <c r="A479" s="37"/>
      <c r="K479" s="37"/>
    </row>
    <row r="480" spans="1:11" ht="12" customHeight="1" x14ac:dyDescent="0.15">
      <c r="A480" s="37"/>
      <c r="K480" s="37"/>
    </row>
    <row r="481" spans="1:11" ht="12" customHeight="1" x14ac:dyDescent="0.15">
      <c r="A481" s="37"/>
      <c r="K481" s="37"/>
    </row>
    <row r="482" spans="1:11" ht="12" customHeight="1" x14ac:dyDescent="0.15">
      <c r="A482" s="37"/>
      <c r="K482" s="37"/>
    </row>
    <row r="483" spans="1:11" ht="12" customHeight="1" x14ac:dyDescent="0.15">
      <c r="A483" s="37"/>
      <c r="K483" s="37"/>
    </row>
    <row r="484" spans="1:11" ht="12" customHeight="1" x14ac:dyDescent="0.15">
      <c r="A484" s="37"/>
      <c r="K484" s="37"/>
    </row>
    <row r="485" spans="1:11" ht="12" customHeight="1" x14ac:dyDescent="0.15">
      <c r="A485" s="37"/>
      <c r="K485" s="37"/>
    </row>
    <row r="486" spans="1:11" ht="12" customHeight="1" x14ac:dyDescent="0.15">
      <c r="A486" s="37"/>
      <c r="K486" s="37"/>
    </row>
    <row r="487" spans="1:11" ht="12" customHeight="1" x14ac:dyDescent="0.15">
      <c r="A487" s="37"/>
      <c r="K487" s="37"/>
    </row>
    <row r="488" spans="1:11" ht="12" customHeight="1" x14ac:dyDescent="0.15">
      <c r="A488" s="37"/>
      <c r="K488" s="37"/>
    </row>
    <row r="489" spans="1:11" ht="12" customHeight="1" x14ac:dyDescent="0.15">
      <c r="A489" s="37"/>
      <c r="K489" s="37"/>
    </row>
    <row r="490" spans="1:11" ht="12" customHeight="1" x14ac:dyDescent="0.15">
      <c r="A490" s="37"/>
      <c r="K490" s="37"/>
    </row>
    <row r="491" spans="1:11" ht="12" customHeight="1" x14ac:dyDescent="0.15">
      <c r="A491" s="37"/>
      <c r="K491" s="37"/>
    </row>
    <row r="492" spans="1:11" ht="12" customHeight="1" x14ac:dyDescent="0.15">
      <c r="A492" s="37"/>
      <c r="K492" s="37"/>
    </row>
    <row r="493" spans="1:11" ht="12" customHeight="1" x14ac:dyDescent="0.15">
      <c r="A493" s="37"/>
      <c r="K493" s="37"/>
    </row>
    <row r="494" spans="1:11" ht="12" customHeight="1" x14ac:dyDescent="0.15">
      <c r="A494" s="37"/>
      <c r="K494" s="37"/>
    </row>
    <row r="495" spans="1:11" ht="12" customHeight="1" x14ac:dyDescent="0.15">
      <c r="A495" s="37"/>
      <c r="K495" s="37"/>
    </row>
    <row r="496" spans="1:11" ht="12" customHeight="1" x14ac:dyDescent="0.15">
      <c r="A496" s="37"/>
      <c r="K496" s="37"/>
    </row>
    <row r="497" spans="1:11" ht="12" customHeight="1" x14ac:dyDescent="0.15">
      <c r="A497" s="37"/>
      <c r="K497" s="37"/>
    </row>
    <row r="498" spans="1:11" ht="12" customHeight="1" x14ac:dyDescent="0.15">
      <c r="A498" s="37"/>
      <c r="K498" s="37"/>
    </row>
    <row r="499" spans="1:11" ht="12" customHeight="1" x14ac:dyDescent="0.15">
      <c r="A499" s="37"/>
      <c r="K499" s="37"/>
    </row>
    <row r="500" spans="1:11" ht="12" customHeight="1" x14ac:dyDescent="0.15">
      <c r="A500" s="37"/>
      <c r="K500" s="37"/>
    </row>
    <row r="501" spans="1:11" ht="12" customHeight="1" x14ac:dyDescent="0.15">
      <c r="A501" s="37"/>
      <c r="K501" s="37"/>
    </row>
    <row r="502" spans="1:11" ht="12" customHeight="1" x14ac:dyDescent="0.15">
      <c r="A502" s="37"/>
      <c r="K502" s="37"/>
    </row>
    <row r="503" spans="1:11" ht="12" customHeight="1" x14ac:dyDescent="0.15">
      <c r="A503" s="37"/>
      <c r="K503" s="37"/>
    </row>
    <row r="504" spans="1:11" ht="12" customHeight="1" x14ac:dyDescent="0.15">
      <c r="A504" s="37"/>
      <c r="K504" s="37"/>
    </row>
    <row r="505" spans="1:11" ht="12" customHeight="1" x14ac:dyDescent="0.15">
      <c r="A505" s="37"/>
      <c r="K505" s="37"/>
    </row>
    <row r="506" spans="1:11" ht="12" customHeight="1" x14ac:dyDescent="0.15">
      <c r="A506" s="37"/>
      <c r="K506" s="37"/>
    </row>
    <row r="507" spans="1:11" ht="12" customHeight="1" x14ac:dyDescent="0.15">
      <c r="A507" s="37"/>
      <c r="K507" s="37"/>
    </row>
    <row r="508" spans="1:11" ht="12" customHeight="1" x14ac:dyDescent="0.15">
      <c r="A508" s="37"/>
      <c r="K508" s="37"/>
    </row>
    <row r="509" spans="1:11" ht="12" customHeight="1" x14ac:dyDescent="0.15">
      <c r="A509" s="37"/>
      <c r="K509" s="37"/>
    </row>
    <row r="510" spans="1:11" ht="12" customHeight="1" x14ac:dyDescent="0.15">
      <c r="A510" s="37"/>
      <c r="K510" s="37"/>
    </row>
    <row r="511" spans="1:11" ht="12" customHeight="1" x14ac:dyDescent="0.15">
      <c r="A511" s="37"/>
      <c r="K511" s="37"/>
    </row>
    <row r="512" spans="1:11" ht="12" customHeight="1" x14ac:dyDescent="0.15">
      <c r="A512" s="37"/>
      <c r="K512" s="37"/>
    </row>
    <row r="513" spans="1:11" ht="12" customHeight="1" x14ac:dyDescent="0.15">
      <c r="A513" s="37"/>
      <c r="K513" s="37"/>
    </row>
    <row r="514" spans="1:11" ht="12" customHeight="1" x14ac:dyDescent="0.15">
      <c r="A514" s="37"/>
      <c r="K514" s="37"/>
    </row>
    <row r="515" spans="1:11" ht="12" customHeight="1" x14ac:dyDescent="0.15">
      <c r="A515" s="37"/>
      <c r="K515" s="37"/>
    </row>
    <row r="516" spans="1:11" ht="12" customHeight="1" x14ac:dyDescent="0.15">
      <c r="A516" s="37"/>
      <c r="K516" s="37"/>
    </row>
    <row r="517" spans="1:11" ht="12" customHeight="1" x14ac:dyDescent="0.15">
      <c r="A517" s="37"/>
      <c r="K517" s="37"/>
    </row>
    <row r="518" spans="1:11" ht="12" customHeight="1" x14ac:dyDescent="0.15">
      <c r="A518" s="37"/>
      <c r="K518" s="37"/>
    </row>
    <row r="519" spans="1:11" ht="12" customHeight="1" x14ac:dyDescent="0.15">
      <c r="A519" s="37"/>
      <c r="K519" s="37"/>
    </row>
    <row r="520" spans="1:11" ht="12" customHeight="1" x14ac:dyDescent="0.15">
      <c r="A520" s="37"/>
      <c r="K520" s="37"/>
    </row>
    <row r="521" spans="1:11" ht="12" customHeight="1" x14ac:dyDescent="0.15">
      <c r="A521" s="37"/>
      <c r="K521" s="37"/>
    </row>
    <row r="522" spans="1:11" ht="12" customHeight="1" x14ac:dyDescent="0.15">
      <c r="A522" s="37"/>
      <c r="K522" s="37"/>
    </row>
    <row r="523" spans="1:11" ht="12" customHeight="1" x14ac:dyDescent="0.15">
      <c r="A523" s="37"/>
      <c r="K523" s="37"/>
    </row>
    <row r="524" spans="1:11" ht="12" customHeight="1" x14ac:dyDescent="0.15">
      <c r="A524" s="37"/>
      <c r="K524" s="37"/>
    </row>
    <row r="525" spans="1:11" ht="12" customHeight="1" x14ac:dyDescent="0.15">
      <c r="A525" s="37"/>
      <c r="K525" s="37"/>
    </row>
    <row r="526" spans="1:11" ht="12" customHeight="1" x14ac:dyDescent="0.15">
      <c r="A526" s="37"/>
      <c r="K526" s="37"/>
    </row>
    <row r="527" spans="1:11" ht="12" customHeight="1" x14ac:dyDescent="0.15">
      <c r="A527" s="37"/>
      <c r="K527" s="37"/>
    </row>
    <row r="528" spans="1:11" ht="12" customHeight="1" x14ac:dyDescent="0.15">
      <c r="A528" s="37"/>
      <c r="K528" s="37"/>
    </row>
    <row r="529" spans="1:11" ht="12" customHeight="1" x14ac:dyDescent="0.15">
      <c r="A529" s="37"/>
      <c r="K529" s="37"/>
    </row>
    <row r="530" spans="1:11" ht="12" customHeight="1" x14ac:dyDescent="0.15">
      <c r="A530" s="37"/>
      <c r="K530" s="37"/>
    </row>
    <row r="531" spans="1:11" ht="12" customHeight="1" x14ac:dyDescent="0.15">
      <c r="A531" s="37"/>
      <c r="K531" s="37"/>
    </row>
    <row r="532" spans="1:11" ht="12" customHeight="1" x14ac:dyDescent="0.15">
      <c r="A532" s="37"/>
      <c r="K532" s="37"/>
    </row>
    <row r="533" spans="1:11" ht="12" customHeight="1" x14ac:dyDescent="0.15">
      <c r="A533" s="37"/>
      <c r="K533" s="37"/>
    </row>
    <row r="534" spans="1:11" ht="12" customHeight="1" x14ac:dyDescent="0.15">
      <c r="A534" s="37"/>
      <c r="K534" s="37"/>
    </row>
    <row r="535" spans="1:11" ht="12" customHeight="1" x14ac:dyDescent="0.15">
      <c r="A535" s="37"/>
      <c r="K535" s="37"/>
    </row>
    <row r="536" spans="1:11" ht="12" customHeight="1" x14ac:dyDescent="0.15">
      <c r="A536" s="37"/>
      <c r="K536" s="37"/>
    </row>
    <row r="537" spans="1:11" ht="12" customHeight="1" x14ac:dyDescent="0.15">
      <c r="A537" s="37"/>
      <c r="K537" s="37"/>
    </row>
    <row r="538" spans="1:11" ht="12" customHeight="1" x14ac:dyDescent="0.15">
      <c r="A538" s="37"/>
      <c r="K538" s="37"/>
    </row>
    <row r="539" spans="1:11" ht="12" customHeight="1" x14ac:dyDescent="0.15">
      <c r="A539" s="37"/>
      <c r="K539" s="37"/>
    </row>
    <row r="540" spans="1:11" ht="12" customHeight="1" x14ac:dyDescent="0.15">
      <c r="A540" s="37"/>
      <c r="K540" s="37"/>
    </row>
    <row r="541" spans="1:11" ht="12" customHeight="1" x14ac:dyDescent="0.15">
      <c r="A541" s="37"/>
      <c r="K541" s="37"/>
    </row>
    <row r="542" spans="1:11" ht="12" customHeight="1" x14ac:dyDescent="0.15">
      <c r="A542" s="37"/>
      <c r="K542" s="37"/>
    </row>
    <row r="543" spans="1:11" ht="12" customHeight="1" x14ac:dyDescent="0.15">
      <c r="A543" s="37"/>
      <c r="K543" s="37"/>
    </row>
    <row r="544" spans="1:11" ht="12" customHeight="1" x14ac:dyDescent="0.15">
      <c r="A544" s="37"/>
      <c r="K544" s="37"/>
    </row>
    <row r="545" spans="1:11" ht="12" customHeight="1" x14ac:dyDescent="0.15">
      <c r="A545" s="37"/>
      <c r="K545" s="37"/>
    </row>
    <row r="546" spans="1:11" ht="12" customHeight="1" x14ac:dyDescent="0.15">
      <c r="A546" s="37"/>
      <c r="K546" s="37"/>
    </row>
    <row r="547" spans="1:11" ht="12" customHeight="1" x14ac:dyDescent="0.15">
      <c r="A547" s="37"/>
      <c r="K547" s="37"/>
    </row>
    <row r="548" spans="1:11" ht="12" customHeight="1" x14ac:dyDescent="0.15">
      <c r="A548" s="37"/>
      <c r="K548" s="37"/>
    </row>
    <row r="549" spans="1:11" ht="12" customHeight="1" x14ac:dyDescent="0.15">
      <c r="A549" s="37"/>
      <c r="K549" s="37"/>
    </row>
    <row r="550" spans="1:11" ht="12" customHeight="1" x14ac:dyDescent="0.15">
      <c r="A550" s="37"/>
      <c r="K550" s="37"/>
    </row>
    <row r="551" spans="1:11" ht="12" customHeight="1" x14ac:dyDescent="0.15">
      <c r="A551" s="37"/>
      <c r="K551" s="37"/>
    </row>
    <row r="552" spans="1:11" ht="12" customHeight="1" x14ac:dyDescent="0.15">
      <c r="A552" s="37"/>
      <c r="K552" s="37"/>
    </row>
    <row r="553" spans="1:11" ht="12" customHeight="1" x14ac:dyDescent="0.15">
      <c r="A553" s="37"/>
      <c r="K553" s="37"/>
    </row>
    <row r="554" spans="1:11" ht="12" customHeight="1" x14ac:dyDescent="0.15">
      <c r="A554" s="37"/>
      <c r="K554" s="37"/>
    </row>
    <row r="555" spans="1:11" ht="12" customHeight="1" x14ac:dyDescent="0.15">
      <c r="A555" s="37"/>
      <c r="K555" s="37"/>
    </row>
    <row r="556" spans="1:11" ht="12" customHeight="1" x14ac:dyDescent="0.15">
      <c r="A556" s="37"/>
      <c r="K556" s="37"/>
    </row>
    <row r="557" spans="1:11" ht="12" customHeight="1" x14ac:dyDescent="0.15">
      <c r="A557" s="37"/>
      <c r="K557" s="37"/>
    </row>
    <row r="558" spans="1:11" ht="12" customHeight="1" x14ac:dyDescent="0.15">
      <c r="A558" s="37"/>
      <c r="K558" s="37"/>
    </row>
    <row r="559" spans="1:11" ht="12" customHeight="1" x14ac:dyDescent="0.15">
      <c r="A559" s="37"/>
      <c r="K559" s="37"/>
    </row>
    <row r="560" spans="1:11" ht="12" customHeight="1" x14ac:dyDescent="0.15">
      <c r="A560" s="37"/>
      <c r="K560" s="37"/>
    </row>
    <row r="561" spans="1:11" ht="12" customHeight="1" x14ac:dyDescent="0.15">
      <c r="A561" s="37"/>
      <c r="K561" s="37"/>
    </row>
    <row r="562" spans="1:11" ht="12" customHeight="1" x14ac:dyDescent="0.15">
      <c r="A562" s="37"/>
      <c r="K562" s="37"/>
    </row>
    <row r="563" spans="1:11" ht="12" customHeight="1" x14ac:dyDescent="0.15">
      <c r="A563" s="37"/>
      <c r="K563" s="37"/>
    </row>
    <row r="564" spans="1:11" ht="12" customHeight="1" x14ac:dyDescent="0.15">
      <c r="A564" s="37"/>
      <c r="K564" s="37"/>
    </row>
    <row r="565" spans="1:11" ht="12" customHeight="1" x14ac:dyDescent="0.15">
      <c r="A565" s="37"/>
      <c r="K565" s="37"/>
    </row>
    <row r="566" spans="1:11" ht="12" customHeight="1" x14ac:dyDescent="0.15">
      <c r="A566" s="37"/>
      <c r="K566" s="37"/>
    </row>
    <row r="567" spans="1:11" ht="12" customHeight="1" x14ac:dyDescent="0.15">
      <c r="A567" s="37"/>
      <c r="K567" s="37"/>
    </row>
    <row r="568" spans="1:11" ht="12" customHeight="1" x14ac:dyDescent="0.15">
      <c r="A568" s="37"/>
      <c r="K568" s="37"/>
    </row>
    <row r="569" spans="1:11" ht="12" customHeight="1" x14ac:dyDescent="0.15">
      <c r="A569" s="37"/>
      <c r="K569" s="37"/>
    </row>
    <row r="570" spans="1:11" ht="12" customHeight="1" x14ac:dyDescent="0.15">
      <c r="A570" s="37"/>
      <c r="K570" s="37"/>
    </row>
    <row r="571" spans="1:11" ht="12" customHeight="1" x14ac:dyDescent="0.15">
      <c r="A571" s="37"/>
      <c r="K571" s="37"/>
    </row>
    <row r="572" spans="1:11" ht="12" customHeight="1" x14ac:dyDescent="0.15">
      <c r="A572" s="37"/>
      <c r="K572" s="37"/>
    </row>
    <row r="573" spans="1:11" ht="12" customHeight="1" x14ac:dyDescent="0.15">
      <c r="A573" s="37"/>
      <c r="K573" s="37"/>
    </row>
    <row r="574" spans="1:11" ht="12" customHeight="1" x14ac:dyDescent="0.15">
      <c r="A574" s="37"/>
      <c r="K574" s="37"/>
    </row>
    <row r="575" spans="1:11" ht="12" customHeight="1" x14ac:dyDescent="0.15">
      <c r="A575" s="37"/>
      <c r="K575" s="37"/>
    </row>
    <row r="576" spans="1:11" ht="12" customHeight="1" x14ac:dyDescent="0.15">
      <c r="A576" s="37"/>
      <c r="K576" s="37"/>
    </row>
    <row r="577" spans="1:11" ht="12" customHeight="1" x14ac:dyDescent="0.15">
      <c r="A577" s="37"/>
      <c r="K577" s="37"/>
    </row>
    <row r="578" spans="1:11" ht="12" customHeight="1" x14ac:dyDescent="0.15">
      <c r="A578" s="37"/>
      <c r="K578" s="37"/>
    </row>
    <row r="579" spans="1:11" ht="12" customHeight="1" x14ac:dyDescent="0.15">
      <c r="A579" s="37"/>
      <c r="K579" s="37"/>
    </row>
    <row r="580" spans="1:11" ht="12" customHeight="1" x14ac:dyDescent="0.15">
      <c r="A580" s="37"/>
      <c r="K580" s="37"/>
    </row>
    <row r="581" spans="1:11" ht="12" customHeight="1" x14ac:dyDescent="0.15">
      <c r="A581" s="37"/>
      <c r="K581" s="37"/>
    </row>
    <row r="582" spans="1:11" ht="12" customHeight="1" x14ac:dyDescent="0.15">
      <c r="A582" s="37"/>
      <c r="K582" s="37"/>
    </row>
    <row r="583" spans="1:11" ht="12" customHeight="1" x14ac:dyDescent="0.15">
      <c r="A583" s="37"/>
      <c r="K583" s="37"/>
    </row>
    <row r="584" spans="1:11" ht="12" customHeight="1" x14ac:dyDescent="0.15">
      <c r="A584" s="37"/>
      <c r="K584" s="37"/>
    </row>
    <row r="585" spans="1:11" ht="12" customHeight="1" x14ac:dyDescent="0.15">
      <c r="A585" s="37"/>
      <c r="K585" s="37"/>
    </row>
    <row r="586" spans="1:11" ht="12" customHeight="1" x14ac:dyDescent="0.15">
      <c r="A586" s="37"/>
      <c r="K586" s="37"/>
    </row>
    <row r="587" spans="1:11" ht="12" customHeight="1" x14ac:dyDescent="0.15">
      <c r="A587" s="37"/>
      <c r="K587" s="37"/>
    </row>
    <row r="588" spans="1:11" ht="12" customHeight="1" x14ac:dyDescent="0.15">
      <c r="A588" s="37"/>
      <c r="K588" s="37"/>
    </row>
    <row r="589" spans="1:11" ht="12" customHeight="1" x14ac:dyDescent="0.15">
      <c r="A589" s="37"/>
      <c r="K589" s="37"/>
    </row>
    <row r="590" spans="1:11" ht="12" customHeight="1" x14ac:dyDescent="0.15">
      <c r="A590" s="37"/>
      <c r="K590" s="37"/>
    </row>
    <row r="591" spans="1:11" ht="12" customHeight="1" x14ac:dyDescent="0.15">
      <c r="A591" s="37"/>
      <c r="K591" s="37"/>
    </row>
    <row r="592" spans="1:11" ht="12" customHeight="1" x14ac:dyDescent="0.15">
      <c r="A592" s="37"/>
      <c r="K592" s="37"/>
    </row>
    <row r="593" spans="1:11" ht="12" customHeight="1" x14ac:dyDescent="0.15">
      <c r="A593" s="37"/>
      <c r="K593" s="37"/>
    </row>
    <row r="594" spans="1:11" ht="12" customHeight="1" x14ac:dyDescent="0.15">
      <c r="A594" s="37"/>
      <c r="K594" s="37"/>
    </row>
    <row r="595" spans="1:11" ht="12" customHeight="1" x14ac:dyDescent="0.15">
      <c r="A595" s="37"/>
      <c r="K595" s="37"/>
    </row>
    <row r="596" spans="1:11" ht="12" customHeight="1" x14ac:dyDescent="0.15">
      <c r="A596" s="37"/>
      <c r="K596" s="37"/>
    </row>
    <row r="597" spans="1:11" ht="12" customHeight="1" x14ac:dyDescent="0.15">
      <c r="A597" s="37"/>
      <c r="K597" s="37"/>
    </row>
    <row r="598" spans="1:11" ht="12" customHeight="1" x14ac:dyDescent="0.15">
      <c r="A598" s="37"/>
      <c r="K598" s="37"/>
    </row>
    <row r="599" spans="1:11" ht="12" customHeight="1" x14ac:dyDescent="0.15">
      <c r="A599" s="37"/>
      <c r="K599" s="37"/>
    </row>
    <row r="600" spans="1:11" ht="12" customHeight="1" x14ac:dyDescent="0.15">
      <c r="A600" s="37"/>
      <c r="K600" s="37"/>
    </row>
    <row r="601" spans="1:11" ht="12" customHeight="1" x14ac:dyDescent="0.15">
      <c r="A601" s="37"/>
      <c r="K601" s="37"/>
    </row>
    <row r="602" spans="1:11" ht="12" customHeight="1" x14ac:dyDescent="0.15">
      <c r="A602" s="37"/>
      <c r="K602" s="37"/>
    </row>
    <row r="603" spans="1:11" ht="12" customHeight="1" x14ac:dyDescent="0.15">
      <c r="A603" s="37"/>
      <c r="K603" s="37"/>
    </row>
    <row r="604" spans="1:11" ht="12" customHeight="1" x14ac:dyDescent="0.15">
      <c r="A604" s="37"/>
      <c r="K604" s="37"/>
    </row>
    <row r="605" spans="1:11" ht="12" customHeight="1" x14ac:dyDescent="0.15">
      <c r="A605" s="37"/>
      <c r="K605" s="37"/>
    </row>
    <row r="606" spans="1:11" ht="12" customHeight="1" x14ac:dyDescent="0.15">
      <c r="A606" s="37"/>
      <c r="K606" s="37"/>
    </row>
    <row r="607" spans="1:11" ht="12" customHeight="1" x14ac:dyDescent="0.15">
      <c r="A607" s="37"/>
      <c r="K607" s="37"/>
    </row>
    <row r="608" spans="1:11" ht="12" customHeight="1" x14ac:dyDescent="0.15">
      <c r="A608" s="37"/>
      <c r="K608" s="37"/>
    </row>
    <row r="609" spans="1:11" ht="12" customHeight="1" x14ac:dyDescent="0.15">
      <c r="A609" s="37"/>
      <c r="K609" s="37"/>
    </row>
    <row r="610" spans="1:11" ht="12" customHeight="1" x14ac:dyDescent="0.15">
      <c r="A610" s="37"/>
      <c r="K610" s="37"/>
    </row>
    <row r="611" spans="1:11" ht="12" customHeight="1" x14ac:dyDescent="0.15">
      <c r="A611" s="37"/>
      <c r="K611" s="37"/>
    </row>
    <row r="612" spans="1:11" ht="12" customHeight="1" x14ac:dyDescent="0.15">
      <c r="A612" s="37"/>
      <c r="K612" s="37"/>
    </row>
    <row r="613" spans="1:11" ht="12" customHeight="1" x14ac:dyDescent="0.15">
      <c r="A613" s="37"/>
      <c r="K613" s="37"/>
    </row>
    <row r="614" spans="1:11" ht="12" customHeight="1" x14ac:dyDescent="0.15">
      <c r="A614" s="37"/>
      <c r="K614" s="37"/>
    </row>
    <row r="615" spans="1:11" ht="12" customHeight="1" x14ac:dyDescent="0.15">
      <c r="A615" s="37"/>
      <c r="K615" s="37"/>
    </row>
    <row r="616" spans="1:11" ht="12" customHeight="1" x14ac:dyDescent="0.15">
      <c r="A616" s="37"/>
      <c r="K616" s="37"/>
    </row>
    <row r="617" spans="1:11" ht="12" customHeight="1" x14ac:dyDescent="0.15">
      <c r="A617" s="37"/>
      <c r="K617" s="37"/>
    </row>
    <row r="618" spans="1:11" ht="12" customHeight="1" x14ac:dyDescent="0.15">
      <c r="A618" s="37"/>
      <c r="K618" s="37"/>
    </row>
    <row r="619" spans="1:11" ht="12" customHeight="1" x14ac:dyDescent="0.15">
      <c r="A619" s="37"/>
      <c r="K619" s="37"/>
    </row>
    <row r="620" spans="1:11" ht="12" customHeight="1" x14ac:dyDescent="0.15">
      <c r="A620" s="37"/>
      <c r="K620" s="37"/>
    </row>
    <row r="621" spans="1:11" ht="12" customHeight="1" x14ac:dyDescent="0.15">
      <c r="A621" s="37"/>
      <c r="K621" s="37"/>
    </row>
    <row r="622" spans="1:11" ht="12" customHeight="1" x14ac:dyDescent="0.15">
      <c r="A622" s="37"/>
      <c r="K622" s="37"/>
    </row>
    <row r="623" spans="1:11" ht="12" customHeight="1" x14ac:dyDescent="0.15">
      <c r="A623" s="37"/>
      <c r="K623" s="37"/>
    </row>
    <row r="624" spans="1:11" ht="12" customHeight="1" x14ac:dyDescent="0.15">
      <c r="A624" s="37"/>
      <c r="K624" s="37"/>
    </row>
    <row r="625" spans="1:11" ht="12" customHeight="1" x14ac:dyDescent="0.15">
      <c r="A625" s="37"/>
      <c r="K625" s="37"/>
    </row>
    <row r="626" spans="1:11" ht="12" customHeight="1" x14ac:dyDescent="0.15">
      <c r="A626" s="37"/>
      <c r="K626" s="37"/>
    </row>
    <row r="627" spans="1:11" ht="12" customHeight="1" x14ac:dyDescent="0.15">
      <c r="A627" s="37"/>
      <c r="K627" s="37"/>
    </row>
    <row r="628" spans="1:11" ht="12" customHeight="1" x14ac:dyDescent="0.15">
      <c r="A628" s="37"/>
      <c r="K628" s="37"/>
    </row>
    <row r="629" spans="1:11" ht="12" customHeight="1" x14ac:dyDescent="0.15">
      <c r="A629" s="37"/>
      <c r="K629" s="37"/>
    </row>
    <row r="630" spans="1:11" ht="12" customHeight="1" x14ac:dyDescent="0.15">
      <c r="A630" s="37"/>
      <c r="K630" s="37"/>
    </row>
    <row r="631" spans="1:11" ht="12" customHeight="1" x14ac:dyDescent="0.15">
      <c r="A631" s="37"/>
      <c r="K631" s="37"/>
    </row>
    <row r="632" spans="1:11" ht="12" customHeight="1" x14ac:dyDescent="0.15">
      <c r="A632" s="37"/>
      <c r="K632" s="37"/>
    </row>
    <row r="633" spans="1:11" ht="12" customHeight="1" x14ac:dyDescent="0.15">
      <c r="A633" s="37"/>
      <c r="K633" s="37"/>
    </row>
    <row r="634" spans="1:11" ht="12" customHeight="1" x14ac:dyDescent="0.15">
      <c r="A634" s="37"/>
      <c r="K634" s="37"/>
    </row>
    <row r="635" spans="1:11" ht="12" customHeight="1" x14ac:dyDescent="0.15">
      <c r="A635" s="37"/>
      <c r="K635" s="37"/>
    </row>
    <row r="636" spans="1:11" ht="12" customHeight="1" x14ac:dyDescent="0.15">
      <c r="A636" s="37"/>
      <c r="K636" s="37"/>
    </row>
    <row r="637" spans="1:11" ht="12" customHeight="1" x14ac:dyDescent="0.15">
      <c r="A637" s="37"/>
      <c r="K637" s="37"/>
    </row>
    <row r="638" spans="1:11" ht="12" customHeight="1" x14ac:dyDescent="0.15">
      <c r="A638" s="37"/>
      <c r="K638" s="37"/>
    </row>
    <row r="639" spans="1:11" ht="12" customHeight="1" x14ac:dyDescent="0.15">
      <c r="A639" s="37"/>
      <c r="K639" s="37"/>
    </row>
    <row r="640" spans="1:11" ht="12" customHeight="1" x14ac:dyDescent="0.15">
      <c r="A640" s="37"/>
      <c r="K640" s="37"/>
    </row>
    <row r="641" spans="1:11" ht="12" customHeight="1" x14ac:dyDescent="0.15">
      <c r="A641" s="37"/>
      <c r="K641" s="37"/>
    </row>
    <row r="642" spans="1:11" ht="12" customHeight="1" x14ac:dyDescent="0.15">
      <c r="A642" s="37"/>
      <c r="K642" s="37"/>
    </row>
    <row r="643" spans="1:11" ht="12" customHeight="1" x14ac:dyDescent="0.15">
      <c r="A643" s="37"/>
      <c r="K643" s="37"/>
    </row>
    <row r="644" spans="1:11" ht="12" customHeight="1" x14ac:dyDescent="0.15">
      <c r="A644" s="37"/>
      <c r="K644" s="37"/>
    </row>
    <row r="645" spans="1:11" ht="12" customHeight="1" x14ac:dyDescent="0.15">
      <c r="A645" s="37"/>
      <c r="K645" s="37"/>
    </row>
    <row r="646" spans="1:11" ht="12" customHeight="1" x14ac:dyDescent="0.15">
      <c r="A646" s="37"/>
      <c r="K646" s="37"/>
    </row>
    <row r="647" spans="1:11" ht="12" customHeight="1" x14ac:dyDescent="0.15">
      <c r="A647" s="37"/>
      <c r="K647" s="37"/>
    </row>
    <row r="648" spans="1:11" ht="12" customHeight="1" x14ac:dyDescent="0.15">
      <c r="A648" s="37"/>
      <c r="K648" s="37"/>
    </row>
    <row r="649" spans="1:11" ht="12" customHeight="1" x14ac:dyDescent="0.15">
      <c r="A649" s="37"/>
      <c r="K649" s="37"/>
    </row>
    <row r="650" spans="1:11" ht="12" customHeight="1" x14ac:dyDescent="0.15">
      <c r="A650" s="37"/>
      <c r="K650" s="37"/>
    </row>
    <row r="651" spans="1:11" ht="12" customHeight="1" x14ac:dyDescent="0.15">
      <c r="A651" s="37"/>
      <c r="K651" s="37"/>
    </row>
    <row r="652" spans="1:11" ht="12" customHeight="1" x14ac:dyDescent="0.15">
      <c r="A652" s="37"/>
      <c r="K652" s="37"/>
    </row>
    <row r="653" spans="1:11" ht="12" customHeight="1" x14ac:dyDescent="0.15">
      <c r="A653" s="37"/>
      <c r="K653" s="37"/>
    </row>
    <row r="654" spans="1:11" ht="12" customHeight="1" x14ac:dyDescent="0.15">
      <c r="A654" s="37"/>
      <c r="K654" s="37"/>
    </row>
    <row r="655" spans="1:11" ht="12" customHeight="1" x14ac:dyDescent="0.15">
      <c r="A655" s="37"/>
      <c r="K655" s="37"/>
    </row>
    <row r="656" spans="1:11" ht="12" customHeight="1" x14ac:dyDescent="0.15">
      <c r="A656" s="37"/>
      <c r="K656" s="37"/>
    </row>
    <row r="657" spans="1:11" ht="12" customHeight="1" x14ac:dyDescent="0.15">
      <c r="A657" s="37"/>
      <c r="K657" s="37"/>
    </row>
    <row r="658" spans="1:11" ht="12" customHeight="1" x14ac:dyDescent="0.15">
      <c r="A658" s="37"/>
      <c r="K658" s="37"/>
    </row>
    <row r="659" spans="1:11" ht="12" customHeight="1" x14ac:dyDescent="0.15">
      <c r="A659" s="37"/>
      <c r="K659" s="37"/>
    </row>
    <row r="660" spans="1:11" ht="12" customHeight="1" x14ac:dyDescent="0.15">
      <c r="A660" s="37"/>
      <c r="K660" s="37"/>
    </row>
    <row r="661" spans="1:11" ht="12" customHeight="1" x14ac:dyDescent="0.15">
      <c r="A661" s="37"/>
      <c r="K661" s="37"/>
    </row>
    <row r="662" spans="1:11" ht="12" customHeight="1" x14ac:dyDescent="0.15">
      <c r="A662" s="37"/>
      <c r="K662" s="37"/>
    </row>
    <row r="663" spans="1:11" ht="12" customHeight="1" x14ac:dyDescent="0.15">
      <c r="A663" s="37"/>
      <c r="K663" s="37"/>
    </row>
    <row r="664" spans="1:11" ht="12" customHeight="1" x14ac:dyDescent="0.15">
      <c r="A664" s="37"/>
      <c r="K664" s="37"/>
    </row>
    <row r="665" spans="1:11" ht="12" customHeight="1" x14ac:dyDescent="0.15">
      <c r="A665" s="37"/>
      <c r="K665" s="37"/>
    </row>
    <row r="666" spans="1:11" ht="12" customHeight="1" x14ac:dyDescent="0.15">
      <c r="A666" s="37"/>
      <c r="K666" s="37"/>
    </row>
    <row r="667" spans="1:11" ht="12" customHeight="1" x14ac:dyDescent="0.15">
      <c r="A667" s="37"/>
      <c r="K667" s="37"/>
    </row>
    <row r="668" spans="1:11" ht="12" customHeight="1" x14ac:dyDescent="0.15">
      <c r="A668" s="37"/>
      <c r="K668" s="37"/>
    </row>
    <row r="669" spans="1:11" ht="12" customHeight="1" x14ac:dyDescent="0.15">
      <c r="A669" s="37"/>
      <c r="K669" s="37"/>
    </row>
    <row r="670" spans="1:11" ht="12" customHeight="1" x14ac:dyDescent="0.15">
      <c r="A670" s="37"/>
      <c r="K670" s="37"/>
    </row>
    <row r="671" spans="1:11" ht="12" customHeight="1" x14ac:dyDescent="0.15">
      <c r="A671" s="37"/>
      <c r="K671" s="37"/>
    </row>
    <row r="672" spans="1:11" ht="12" customHeight="1" x14ac:dyDescent="0.15">
      <c r="A672" s="37"/>
      <c r="K672" s="37"/>
    </row>
    <row r="673" spans="1:11" ht="12" customHeight="1" x14ac:dyDescent="0.15">
      <c r="A673" s="37"/>
      <c r="K673" s="37"/>
    </row>
    <row r="674" spans="1:11" ht="12" customHeight="1" x14ac:dyDescent="0.15">
      <c r="A674" s="37"/>
      <c r="K674" s="37"/>
    </row>
    <row r="675" spans="1:11" ht="12" customHeight="1" x14ac:dyDescent="0.15">
      <c r="A675" s="37"/>
      <c r="K675" s="37"/>
    </row>
    <row r="676" spans="1:11" ht="12" customHeight="1" x14ac:dyDescent="0.15">
      <c r="A676" s="37"/>
      <c r="K676" s="37"/>
    </row>
    <row r="677" spans="1:11" ht="12" customHeight="1" x14ac:dyDescent="0.15">
      <c r="A677" s="37"/>
      <c r="K677" s="37"/>
    </row>
    <row r="678" spans="1:11" ht="12" customHeight="1" x14ac:dyDescent="0.15">
      <c r="A678" s="37"/>
      <c r="K678" s="37"/>
    </row>
    <row r="679" spans="1:11" ht="12" customHeight="1" x14ac:dyDescent="0.15">
      <c r="A679" s="37"/>
      <c r="K679" s="37"/>
    </row>
    <row r="680" spans="1:11" ht="12" customHeight="1" x14ac:dyDescent="0.15">
      <c r="A680" s="37"/>
      <c r="K680" s="37"/>
    </row>
    <row r="681" spans="1:11" ht="12" customHeight="1" x14ac:dyDescent="0.15">
      <c r="A681" s="37"/>
      <c r="K681" s="37"/>
    </row>
    <row r="682" spans="1:11" ht="12" customHeight="1" x14ac:dyDescent="0.15">
      <c r="A682" s="37"/>
      <c r="K682" s="37"/>
    </row>
    <row r="683" spans="1:11" ht="12" customHeight="1" x14ac:dyDescent="0.15">
      <c r="A683" s="37"/>
      <c r="K683" s="37"/>
    </row>
    <row r="684" spans="1:11" ht="12" customHeight="1" x14ac:dyDescent="0.15">
      <c r="A684" s="37"/>
      <c r="K684" s="37"/>
    </row>
    <row r="685" spans="1:11" ht="12" customHeight="1" x14ac:dyDescent="0.15">
      <c r="A685" s="37"/>
      <c r="K685" s="37"/>
    </row>
    <row r="686" spans="1:11" ht="12" customHeight="1" x14ac:dyDescent="0.15">
      <c r="A686" s="37"/>
      <c r="K686" s="37"/>
    </row>
    <row r="687" spans="1:11" ht="12" customHeight="1" x14ac:dyDescent="0.15">
      <c r="A687" s="37"/>
      <c r="K687" s="37"/>
    </row>
    <row r="688" spans="1:11" ht="12" customHeight="1" x14ac:dyDescent="0.15">
      <c r="A688" s="37"/>
      <c r="K688" s="37"/>
    </row>
    <row r="689" spans="1:11" ht="12" customHeight="1" x14ac:dyDescent="0.15">
      <c r="A689" s="37"/>
      <c r="K689" s="37"/>
    </row>
    <row r="690" spans="1:11" ht="12" customHeight="1" x14ac:dyDescent="0.15">
      <c r="A690" s="37"/>
      <c r="K690" s="37"/>
    </row>
    <row r="691" spans="1:11" ht="12" customHeight="1" x14ac:dyDescent="0.15">
      <c r="A691" s="37"/>
      <c r="K691" s="37"/>
    </row>
    <row r="692" spans="1:11" ht="12" customHeight="1" x14ac:dyDescent="0.15">
      <c r="A692" s="37"/>
      <c r="K692" s="37"/>
    </row>
    <row r="693" spans="1:11" ht="12" customHeight="1" x14ac:dyDescent="0.15">
      <c r="A693" s="37"/>
      <c r="K693" s="37"/>
    </row>
    <row r="694" spans="1:11" ht="12" customHeight="1" x14ac:dyDescent="0.15">
      <c r="A694" s="37"/>
      <c r="K694" s="37"/>
    </row>
    <row r="695" spans="1:11" ht="12" customHeight="1" x14ac:dyDescent="0.15">
      <c r="A695" s="37"/>
      <c r="K695" s="37"/>
    </row>
    <row r="696" spans="1:11" ht="12" customHeight="1" x14ac:dyDescent="0.15">
      <c r="A696" s="37"/>
      <c r="K696" s="37"/>
    </row>
    <row r="697" spans="1:11" ht="12" customHeight="1" x14ac:dyDescent="0.15">
      <c r="A697" s="37"/>
      <c r="K697" s="37"/>
    </row>
    <row r="698" spans="1:11" ht="12" customHeight="1" x14ac:dyDescent="0.15">
      <c r="A698" s="37"/>
      <c r="K698" s="37"/>
    </row>
    <row r="699" spans="1:11" ht="12" customHeight="1" x14ac:dyDescent="0.15">
      <c r="A699" s="37"/>
      <c r="K699" s="37"/>
    </row>
    <row r="700" spans="1:11" ht="12" customHeight="1" x14ac:dyDescent="0.15">
      <c r="A700" s="37"/>
      <c r="K700" s="37"/>
    </row>
    <row r="701" spans="1:11" ht="12" customHeight="1" x14ac:dyDescent="0.15">
      <c r="A701" s="37"/>
      <c r="K701" s="37"/>
    </row>
    <row r="702" spans="1:11" ht="12" customHeight="1" x14ac:dyDescent="0.15">
      <c r="A702" s="37"/>
      <c r="K702" s="37"/>
    </row>
    <row r="703" spans="1:11" ht="12" customHeight="1" x14ac:dyDescent="0.15">
      <c r="A703" s="37"/>
      <c r="K703" s="37"/>
    </row>
    <row r="704" spans="1:11" ht="12" customHeight="1" x14ac:dyDescent="0.15">
      <c r="A704" s="37"/>
      <c r="K704" s="37"/>
    </row>
    <row r="705" spans="1:11" ht="12" customHeight="1" x14ac:dyDescent="0.15">
      <c r="A705" s="37"/>
      <c r="K705" s="37"/>
    </row>
    <row r="706" spans="1:11" ht="12" customHeight="1" x14ac:dyDescent="0.15">
      <c r="A706" s="37"/>
      <c r="K706" s="37"/>
    </row>
    <row r="707" spans="1:11" ht="12" customHeight="1" x14ac:dyDescent="0.15">
      <c r="A707" s="37"/>
      <c r="K707" s="37"/>
    </row>
    <row r="708" spans="1:11" ht="12" customHeight="1" x14ac:dyDescent="0.15">
      <c r="A708" s="37"/>
      <c r="K708" s="37"/>
    </row>
    <row r="709" spans="1:11" ht="12" customHeight="1" x14ac:dyDescent="0.15">
      <c r="A709" s="37"/>
      <c r="K709" s="37"/>
    </row>
    <row r="710" spans="1:11" ht="12" customHeight="1" x14ac:dyDescent="0.15">
      <c r="A710" s="37"/>
      <c r="K710" s="37"/>
    </row>
    <row r="711" spans="1:11" ht="12" customHeight="1" x14ac:dyDescent="0.15">
      <c r="A711" s="37"/>
      <c r="K711" s="37"/>
    </row>
    <row r="712" spans="1:11" ht="12" customHeight="1" x14ac:dyDescent="0.15">
      <c r="A712" s="37"/>
      <c r="K712" s="37"/>
    </row>
    <row r="713" spans="1:11" ht="12" customHeight="1" x14ac:dyDescent="0.15">
      <c r="A713" s="37"/>
      <c r="K713" s="37"/>
    </row>
    <row r="714" spans="1:11" ht="12" customHeight="1" x14ac:dyDescent="0.15">
      <c r="A714" s="37"/>
      <c r="K714" s="37"/>
    </row>
    <row r="715" spans="1:11" ht="12" customHeight="1" x14ac:dyDescent="0.15">
      <c r="A715" s="37"/>
      <c r="K715" s="37"/>
    </row>
    <row r="716" spans="1:11" ht="12" customHeight="1" x14ac:dyDescent="0.15">
      <c r="A716" s="37"/>
      <c r="K716" s="37"/>
    </row>
    <row r="717" spans="1:11" ht="12" customHeight="1" x14ac:dyDescent="0.15">
      <c r="A717" s="37"/>
      <c r="K717" s="37"/>
    </row>
    <row r="718" spans="1:11" ht="12" customHeight="1" x14ac:dyDescent="0.15">
      <c r="A718" s="37"/>
      <c r="K718" s="37"/>
    </row>
    <row r="719" spans="1:11" ht="12" customHeight="1" x14ac:dyDescent="0.15">
      <c r="A719" s="37"/>
      <c r="K719" s="37"/>
    </row>
    <row r="720" spans="1:11" ht="12" customHeight="1" x14ac:dyDescent="0.15">
      <c r="A720" s="37"/>
      <c r="K720" s="37"/>
    </row>
    <row r="721" spans="1:11" ht="12" customHeight="1" x14ac:dyDescent="0.15">
      <c r="A721" s="37"/>
      <c r="K721" s="37"/>
    </row>
    <row r="722" spans="1:11" ht="12" customHeight="1" x14ac:dyDescent="0.15">
      <c r="A722" s="37"/>
      <c r="K722" s="37"/>
    </row>
    <row r="723" spans="1:11" ht="12" customHeight="1" x14ac:dyDescent="0.15">
      <c r="A723" s="37"/>
      <c r="K723" s="37"/>
    </row>
    <row r="724" spans="1:11" ht="12" customHeight="1" x14ac:dyDescent="0.15">
      <c r="A724" s="37"/>
      <c r="K724" s="37"/>
    </row>
    <row r="725" spans="1:11" ht="12" customHeight="1" x14ac:dyDescent="0.15">
      <c r="A725" s="37"/>
      <c r="K725" s="37"/>
    </row>
    <row r="726" spans="1:11" ht="12" customHeight="1" x14ac:dyDescent="0.15">
      <c r="A726" s="37"/>
      <c r="K726" s="37"/>
    </row>
    <row r="727" spans="1:11" ht="12" customHeight="1" x14ac:dyDescent="0.15">
      <c r="A727" s="37"/>
      <c r="K727" s="37"/>
    </row>
    <row r="728" spans="1:11" ht="12" customHeight="1" x14ac:dyDescent="0.15">
      <c r="A728" s="37"/>
      <c r="K728" s="37"/>
    </row>
    <row r="729" spans="1:11" ht="12" customHeight="1" x14ac:dyDescent="0.15">
      <c r="A729" s="37"/>
      <c r="K729" s="37"/>
    </row>
    <row r="730" spans="1:11" ht="12" customHeight="1" x14ac:dyDescent="0.15">
      <c r="A730" s="37"/>
      <c r="K730" s="37"/>
    </row>
    <row r="731" spans="1:11" ht="12" customHeight="1" x14ac:dyDescent="0.15">
      <c r="A731" s="37"/>
      <c r="K731" s="37"/>
    </row>
    <row r="732" spans="1:11" ht="12" customHeight="1" x14ac:dyDescent="0.15">
      <c r="A732" s="37"/>
      <c r="K732" s="37"/>
    </row>
    <row r="733" spans="1:11" ht="12" customHeight="1" x14ac:dyDescent="0.15">
      <c r="A733" s="37"/>
      <c r="K733" s="37"/>
    </row>
    <row r="734" spans="1:11" ht="12" customHeight="1" x14ac:dyDescent="0.15">
      <c r="A734" s="37"/>
      <c r="K734" s="37"/>
    </row>
    <row r="735" spans="1:11" ht="12" customHeight="1" x14ac:dyDescent="0.15">
      <c r="A735" s="37"/>
      <c r="K735" s="37"/>
    </row>
    <row r="736" spans="1:11" ht="12" customHeight="1" x14ac:dyDescent="0.15">
      <c r="A736" s="37"/>
      <c r="K736" s="37"/>
    </row>
    <row r="737" spans="1:11" ht="12" customHeight="1" x14ac:dyDescent="0.15">
      <c r="A737" s="37"/>
      <c r="K737" s="37"/>
    </row>
    <row r="738" spans="1:11" ht="12" customHeight="1" x14ac:dyDescent="0.15">
      <c r="A738" s="37"/>
      <c r="K738" s="37"/>
    </row>
    <row r="739" spans="1:11" ht="12" customHeight="1" x14ac:dyDescent="0.15">
      <c r="A739" s="37"/>
      <c r="K739" s="37"/>
    </row>
    <row r="740" spans="1:11" ht="12" customHeight="1" x14ac:dyDescent="0.15">
      <c r="A740" s="37"/>
      <c r="K740" s="37"/>
    </row>
    <row r="741" spans="1:11" ht="12" customHeight="1" x14ac:dyDescent="0.15">
      <c r="A741" s="37"/>
      <c r="K741" s="37"/>
    </row>
    <row r="742" spans="1:11" ht="12" customHeight="1" x14ac:dyDescent="0.15">
      <c r="A742" s="37"/>
      <c r="K742" s="37"/>
    </row>
    <row r="743" spans="1:11" ht="12" customHeight="1" x14ac:dyDescent="0.15">
      <c r="A743" s="37"/>
      <c r="K743" s="37"/>
    </row>
    <row r="744" spans="1:11" ht="12" customHeight="1" x14ac:dyDescent="0.15">
      <c r="A744" s="37"/>
      <c r="K744" s="37"/>
    </row>
    <row r="745" spans="1:11" ht="12" customHeight="1" x14ac:dyDescent="0.15">
      <c r="A745" s="37"/>
      <c r="K745" s="37"/>
    </row>
    <row r="746" spans="1:11" ht="12" customHeight="1" x14ac:dyDescent="0.15">
      <c r="A746" s="37"/>
      <c r="K746" s="37"/>
    </row>
    <row r="747" spans="1:11" ht="12" customHeight="1" x14ac:dyDescent="0.15">
      <c r="A747" s="37"/>
      <c r="K747" s="37"/>
    </row>
    <row r="748" spans="1:11" ht="12" customHeight="1" x14ac:dyDescent="0.15">
      <c r="A748" s="37"/>
      <c r="K748" s="37"/>
    </row>
    <row r="749" spans="1:11" ht="12" customHeight="1" x14ac:dyDescent="0.15">
      <c r="A749" s="37"/>
      <c r="K749" s="37"/>
    </row>
    <row r="750" spans="1:11" ht="12" customHeight="1" x14ac:dyDescent="0.15">
      <c r="A750" s="37"/>
      <c r="K750" s="37"/>
    </row>
    <row r="751" spans="1:11" ht="12" customHeight="1" x14ac:dyDescent="0.15">
      <c r="A751" s="37"/>
      <c r="K751" s="37"/>
    </row>
    <row r="752" spans="1:11" ht="12" customHeight="1" x14ac:dyDescent="0.15">
      <c r="A752" s="37"/>
      <c r="K752" s="37"/>
    </row>
    <row r="753" spans="1:11" ht="12" customHeight="1" x14ac:dyDescent="0.15">
      <c r="A753" s="37"/>
      <c r="K753" s="37"/>
    </row>
    <row r="754" spans="1:11" ht="12" customHeight="1" x14ac:dyDescent="0.15">
      <c r="A754" s="37"/>
      <c r="K754" s="37"/>
    </row>
    <row r="755" spans="1:11" ht="12" customHeight="1" x14ac:dyDescent="0.15">
      <c r="A755" s="37"/>
      <c r="K755" s="37"/>
    </row>
    <row r="756" spans="1:11" ht="12" customHeight="1" x14ac:dyDescent="0.15">
      <c r="A756" s="37"/>
      <c r="K756" s="37"/>
    </row>
    <row r="757" spans="1:11" ht="12" customHeight="1" x14ac:dyDescent="0.15">
      <c r="A757" s="37"/>
      <c r="K757" s="37"/>
    </row>
    <row r="758" spans="1:11" ht="12" customHeight="1" x14ac:dyDescent="0.15">
      <c r="A758" s="37"/>
      <c r="K758" s="37"/>
    </row>
    <row r="759" spans="1:11" ht="12" customHeight="1" x14ac:dyDescent="0.15">
      <c r="A759" s="37"/>
      <c r="K759" s="37"/>
    </row>
    <row r="760" spans="1:11" ht="12" customHeight="1" x14ac:dyDescent="0.15">
      <c r="A760" s="37"/>
      <c r="K760" s="37"/>
    </row>
    <row r="761" spans="1:11" ht="12" customHeight="1" x14ac:dyDescent="0.15">
      <c r="A761" s="37"/>
      <c r="K761" s="37"/>
    </row>
    <row r="762" spans="1:11" ht="12" customHeight="1" x14ac:dyDescent="0.15">
      <c r="A762" s="37"/>
      <c r="K762" s="37"/>
    </row>
    <row r="763" spans="1:11" ht="12" customHeight="1" x14ac:dyDescent="0.15">
      <c r="A763" s="37"/>
      <c r="K763" s="37"/>
    </row>
    <row r="764" spans="1:11" ht="12" customHeight="1" x14ac:dyDescent="0.15">
      <c r="A764" s="37"/>
      <c r="K764" s="37"/>
    </row>
    <row r="765" spans="1:11" ht="12" customHeight="1" x14ac:dyDescent="0.15">
      <c r="A765" s="37"/>
      <c r="K765" s="37"/>
    </row>
    <row r="766" spans="1:11" ht="12" customHeight="1" x14ac:dyDescent="0.15">
      <c r="A766" s="37"/>
      <c r="K766" s="37"/>
    </row>
    <row r="767" spans="1:11" ht="12" customHeight="1" x14ac:dyDescent="0.15">
      <c r="A767" s="37"/>
      <c r="K767" s="37"/>
    </row>
    <row r="768" spans="1:11" ht="12" customHeight="1" x14ac:dyDescent="0.15">
      <c r="A768" s="37"/>
      <c r="K768" s="37"/>
    </row>
    <row r="769" spans="1:11" ht="12" customHeight="1" x14ac:dyDescent="0.15">
      <c r="A769" s="37"/>
      <c r="K769" s="37"/>
    </row>
    <row r="770" spans="1:11" ht="12" customHeight="1" x14ac:dyDescent="0.15">
      <c r="A770" s="37"/>
      <c r="K770" s="37"/>
    </row>
    <row r="771" spans="1:11" ht="12" customHeight="1" x14ac:dyDescent="0.15">
      <c r="A771" s="37"/>
      <c r="K771" s="37"/>
    </row>
    <row r="772" spans="1:11" ht="12" customHeight="1" x14ac:dyDescent="0.15">
      <c r="A772" s="37"/>
      <c r="K772" s="37"/>
    </row>
    <row r="773" spans="1:11" ht="12" customHeight="1" x14ac:dyDescent="0.15">
      <c r="A773" s="37"/>
      <c r="K773" s="37"/>
    </row>
    <row r="774" spans="1:11" ht="12" customHeight="1" x14ac:dyDescent="0.15">
      <c r="A774" s="37"/>
      <c r="K774" s="37"/>
    </row>
    <row r="775" spans="1:11" ht="12" customHeight="1" x14ac:dyDescent="0.15">
      <c r="A775" s="37"/>
      <c r="K775" s="37"/>
    </row>
    <row r="776" spans="1:11" ht="12" customHeight="1" x14ac:dyDescent="0.15">
      <c r="A776" s="37"/>
      <c r="K776" s="37"/>
    </row>
    <row r="777" spans="1:11" ht="12" customHeight="1" x14ac:dyDescent="0.15">
      <c r="A777" s="37"/>
      <c r="K777" s="37"/>
    </row>
    <row r="778" spans="1:11" ht="12" customHeight="1" x14ac:dyDescent="0.15">
      <c r="A778" s="37"/>
      <c r="K778" s="37"/>
    </row>
    <row r="779" spans="1:11" ht="12" customHeight="1" x14ac:dyDescent="0.15">
      <c r="A779" s="37"/>
      <c r="K779" s="37"/>
    </row>
    <row r="780" spans="1:11" ht="12" customHeight="1" x14ac:dyDescent="0.15">
      <c r="A780" s="37"/>
      <c r="K780" s="37"/>
    </row>
    <row r="781" spans="1:11" ht="12" customHeight="1" x14ac:dyDescent="0.15">
      <c r="A781" s="37"/>
      <c r="K781" s="37"/>
    </row>
    <row r="782" spans="1:11" ht="12" customHeight="1" x14ac:dyDescent="0.15">
      <c r="A782" s="37"/>
      <c r="K782" s="37"/>
    </row>
    <row r="783" spans="1:11" ht="12" customHeight="1" x14ac:dyDescent="0.15">
      <c r="A783" s="37"/>
      <c r="K783" s="37"/>
    </row>
    <row r="784" spans="1:11" ht="12" customHeight="1" x14ac:dyDescent="0.15">
      <c r="A784" s="37"/>
      <c r="K784" s="37"/>
    </row>
    <row r="785" spans="1:11" ht="12" customHeight="1" x14ac:dyDescent="0.15">
      <c r="A785" s="37"/>
      <c r="K785" s="37"/>
    </row>
    <row r="786" spans="1:11" ht="12" customHeight="1" x14ac:dyDescent="0.15">
      <c r="A786" s="37"/>
      <c r="K786" s="37"/>
    </row>
    <row r="787" spans="1:11" ht="12" customHeight="1" x14ac:dyDescent="0.15">
      <c r="A787" s="37"/>
      <c r="K787" s="37"/>
    </row>
    <row r="788" spans="1:11" ht="12" customHeight="1" x14ac:dyDescent="0.15">
      <c r="A788" s="37"/>
      <c r="K788" s="37"/>
    </row>
    <row r="789" spans="1:11" ht="12" customHeight="1" x14ac:dyDescent="0.15">
      <c r="A789" s="37"/>
      <c r="K789" s="37"/>
    </row>
    <row r="790" spans="1:11" ht="12" customHeight="1" x14ac:dyDescent="0.15">
      <c r="A790" s="37"/>
      <c r="K790" s="37"/>
    </row>
    <row r="791" spans="1:11" ht="12" customHeight="1" x14ac:dyDescent="0.15">
      <c r="A791" s="37"/>
      <c r="K791" s="37"/>
    </row>
    <row r="792" spans="1:11" ht="12" customHeight="1" x14ac:dyDescent="0.15">
      <c r="A792" s="37"/>
      <c r="K792" s="37"/>
    </row>
    <row r="793" spans="1:11" ht="12" customHeight="1" x14ac:dyDescent="0.15">
      <c r="A793" s="37"/>
      <c r="K793" s="37"/>
    </row>
    <row r="794" spans="1:11" ht="12" customHeight="1" x14ac:dyDescent="0.15">
      <c r="A794" s="37"/>
      <c r="K794" s="37"/>
    </row>
    <row r="795" spans="1:11" ht="12" customHeight="1" x14ac:dyDescent="0.15">
      <c r="A795" s="37"/>
      <c r="K795" s="37"/>
    </row>
    <row r="796" spans="1:11" ht="12" customHeight="1" x14ac:dyDescent="0.15">
      <c r="A796" s="37"/>
      <c r="K796" s="37"/>
    </row>
    <row r="797" spans="1:11" ht="12" customHeight="1" x14ac:dyDescent="0.15">
      <c r="A797" s="37"/>
      <c r="K797" s="37"/>
    </row>
    <row r="798" spans="1:11" ht="12" customHeight="1" x14ac:dyDescent="0.15">
      <c r="A798" s="37"/>
      <c r="K798" s="37"/>
    </row>
    <row r="799" spans="1:11" ht="12" customHeight="1" x14ac:dyDescent="0.15">
      <c r="A799" s="37"/>
      <c r="K799" s="37"/>
    </row>
    <row r="800" spans="1:11" ht="12" customHeight="1" x14ac:dyDescent="0.15">
      <c r="A800" s="37"/>
      <c r="K800" s="37"/>
    </row>
    <row r="801" spans="1:11" ht="12" customHeight="1" x14ac:dyDescent="0.15">
      <c r="A801" s="37"/>
      <c r="K801" s="37"/>
    </row>
    <row r="802" spans="1:11" ht="12" customHeight="1" x14ac:dyDescent="0.15">
      <c r="A802" s="37"/>
      <c r="K802" s="37"/>
    </row>
    <row r="803" spans="1:11" ht="12" customHeight="1" x14ac:dyDescent="0.15">
      <c r="A803" s="37"/>
      <c r="K803" s="37"/>
    </row>
    <row r="804" spans="1:11" ht="12" customHeight="1" x14ac:dyDescent="0.15">
      <c r="A804" s="37"/>
      <c r="K804" s="37"/>
    </row>
    <row r="805" spans="1:11" ht="12" customHeight="1" x14ac:dyDescent="0.15">
      <c r="A805" s="37"/>
      <c r="K805" s="37"/>
    </row>
    <row r="806" spans="1:11" ht="12" customHeight="1" x14ac:dyDescent="0.15">
      <c r="A806" s="37"/>
      <c r="K806" s="37"/>
    </row>
    <row r="807" spans="1:11" ht="12" customHeight="1" x14ac:dyDescent="0.15">
      <c r="A807" s="37"/>
      <c r="K807" s="37"/>
    </row>
    <row r="808" spans="1:11" ht="12" customHeight="1" x14ac:dyDescent="0.15">
      <c r="A808" s="37"/>
      <c r="K808" s="37"/>
    </row>
    <row r="809" spans="1:11" ht="12" customHeight="1" x14ac:dyDescent="0.15">
      <c r="A809" s="37"/>
      <c r="K809" s="37"/>
    </row>
    <row r="810" spans="1:11" ht="12" customHeight="1" x14ac:dyDescent="0.15">
      <c r="A810" s="37"/>
      <c r="K810" s="37"/>
    </row>
    <row r="811" spans="1:11" ht="12" customHeight="1" x14ac:dyDescent="0.15">
      <c r="A811" s="37"/>
      <c r="K811" s="37"/>
    </row>
    <row r="812" spans="1:11" ht="12" customHeight="1" x14ac:dyDescent="0.15">
      <c r="A812" s="37"/>
      <c r="K812" s="37"/>
    </row>
    <row r="813" spans="1:11" ht="12" customHeight="1" x14ac:dyDescent="0.15">
      <c r="A813" s="37"/>
      <c r="K813" s="37"/>
    </row>
    <row r="814" spans="1:11" ht="12" customHeight="1" x14ac:dyDescent="0.15">
      <c r="A814" s="37"/>
      <c r="K814" s="37"/>
    </row>
    <row r="815" spans="1:11" ht="12" customHeight="1" x14ac:dyDescent="0.15">
      <c r="A815" s="37"/>
      <c r="K815" s="37"/>
    </row>
    <row r="816" spans="1:11" ht="12" customHeight="1" x14ac:dyDescent="0.15">
      <c r="A816" s="37"/>
      <c r="K816" s="37"/>
    </row>
    <row r="817" spans="1:11" ht="12" customHeight="1" x14ac:dyDescent="0.15">
      <c r="A817" s="37"/>
      <c r="K817" s="37"/>
    </row>
    <row r="818" spans="1:11" ht="12" customHeight="1" x14ac:dyDescent="0.15">
      <c r="A818" s="37"/>
      <c r="K818" s="37"/>
    </row>
    <row r="819" spans="1:11" ht="12" customHeight="1" x14ac:dyDescent="0.15">
      <c r="A819" s="37"/>
      <c r="K819" s="37"/>
    </row>
    <row r="820" spans="1:11" ht="12" customHeight="1" x14ac:dyDescent="0.15">
      <c r="A820" s="37"/>
      <c r="K820" s="37"/>
    </row>
    <row r="821" spans="1:11" ht="12" customHeight="1" x14ac:dyDescent="0.15">
      <c r="A821" s="37"/>
      <c r="K821" s="37"/>
    </row>
    <row r="822" spans="1:11" ht="12" customHeight="1" x14ac:dyDescent="0.15">
      <c r="A822" s="37"/>
      <c r="K822" s="37"/>
    </row>
    <row r="823" spans="1:11" ht="12" customHeight="1" x14ac:dyDescent="0.15">
      <c r="A823" s="37"/>
      <c r="K823" s="37"/>
    </row>
    <row r="824" spans="1:11" ht="12" customHeight="1" x14ac:dyDescent="0.15">
      <c r="A824" s="37"/>
      <c r="K824" s="37"/>
    </row>
    <row r="825" spans="1:11" ht="12" customHeight="1" x14ac:dyDescent="0.15">
      <c r="A825" s="37"/>
      <c r="K825" s="37"/>
    </row>
    <row r="826" spans="1:11" ht="12" customHeight="1" x14ac:dyDescent="0.15">
      <c r="A826" s="37"/>
      <c r="K826" s="37"/>
    </row>
    <row r="827" spans="1:11" ht="12" customHeight="1" x14ac:dyDescent="0.15">
      <c r="A827" s="37"/>
      <c r="K827" s="37"/>
    </row>
    <row r="828" spans="1:11" ht="12" customHeight="1" x14ac:dyDescent="0.15">
      <c r="A828" s="37"/>
      <c r="K828" s="37"/>
    </row>
    <row r="829" spans="1:11" ht="12" customHeight="1" x14ac:dyDescent="0.15">
      <c r="A829" s="37"/>
      <c r="K829" s="37"/>
    </row>
    <row r="830" spans="1:11" ht="12" customHeight="1" x14ac:dyDescent="0.15">
      <c r="A830" s="37"/>
      <c r="K830" s="37"/>
    </row>
    <row r="831" spans="1:11" ht="12" customHeight="1" x14ac:dyDescent="0.15">
      <c r="A831" s="37"/>
      <c r="K831" s="37"/>
    </row>
    <row r="832" spans="1:11" ht="12" customHeight="1" x14ac:dyDescent="0.15">
      <c r="A832" s="37"/>
      <c r="K832" s="37"/>
    </row>
    <row r="833" spans="1:11" ht="12" customHeight="1" x14ac:dyDescent="0.15">
      <c r="A833" s="37"/>
      <c r="K833" s="37"/>
    </row>
    <row r="834" spans="1:11" ht="12" customHeight="1" x14ac:dyDescent="0.15">
      <c r="A834" s="37"/>
      <c r="K834" s="37"/>
    </row>
    <row r="835" spans="1:11" ht="12" customHeight="1" x14ac:dyDescent="0.15">
      <c r="A835" s="37"/>
      <c r="K835" s="37"/>
    </row>
    <row r="836" spans="1:11" ht="12" customHeight="1" x14ac:dyDescent="0.15">
      <c r="A836" s="37"/>
      <c r="K836" s="37"/>
    </row>
    <row r="837" spans="1:11" ht="12" customHeight="1" x14ac:dyDescent="0.15">
      <c r="A837" s="37"/>
      <c r="K837" s="37"/>
    </row>
    <row r="838" spans="1:11" ht="12" customHeight="1" x14ac:dyDescent="0.15">
      <c r="A838" s="37"/>
      <c r="K838" s="37"/>
    </row>
    <row r="839" spans="1:11" ht="12" customHeight="1" x14ac:dyDescent="0.15">
      <c r="A839" s="37"/>
      <c r="K839" s="37"/>
    </row>
    <row r="840" spans="1:11" ht="12" customHeight="1" x14ac:dyDescent="0.15">
      <c r="A840" s="37"/>
      <c r="K840" s="37"/>
    </row>
    <row r="841" spans="1:11" ht="12" customHeight="1" x14ac:dyDescent="0.15">
      <c r="A841" s="37"/>
      <c r="K841" s="37"/>
    </row>
    <row r="842" spans="1:11" ht="12" customHeight="1" x14ac:dyDescent="0.15">
      <c r="A842" s="37"/>
      <c r="K842" s="37"/>
    </row>
    <row r="843" spans="1:11" ht="12" customHeight="1" x14ac:dyDescent="0.15">
      <c r="A843" s="37"/>
      <c r="K843" s="37"/>
    </row>
    <row r="844" spans="1:11" ht="12" customHeight="1" x14ac:dyDescent="0.15">
      <c r="A844" s="37"/>
      <c r="K844" s="37"/>
    </row>
    <row r="845" spans="1:11" ht="12" customHeight="1" x14ac:dyDescent="0.15">
      <c r="A845" s="37"/>
      <c r="K845" s="37"/>
    </row>
    <row r="846" spans="1:11" ht="12" customHeight="1" x14ac:dyDescent="0.15">
      <c r="A846" s="37"/>
      <c r="K846" s="37"/>
    </row>
    <row r="847" spans="1:11" ht="12" customHeight="1" x14ac:dyDescent="0.15">
      <c r="A847" s="37"/>
      <c r="K847" s="37"/>
    </row>
    <row r="848" spans="1:11" ht="12" customHeight="1" x14ac:dyDescent="0.15">
      <c r="A848" s="37"/>
      <c r="K848" s="37"/>
    </row>
    <row r="849" spans="1:11" ht="12" customHeight="1" x14ac:dyDescent="0.15">
      <c r="A849" s="37"/>
      <c r="K849" s="37"/>
    </row>
    <row r="850" spans="1:11" ht="12" customHeight="1" x14ac:dyDescent="0.15">
      <c r="A850" s="37"/>
      <c r="K850" s="37"/>
    </row>
    <row r="851" spans="1:11" ht="12" customHeight="1" x14ac:dyDescent="0.15">
      <c r="A851" s="37"/>
      <c r="K851" s="37"/>
    </row>
    <row r="852" spans="1:11" ht="12" customHeight="1" x14ac:dyDescent="0.15">
      <c r="A852" s="37"/>
      <c r="K852" s="37"/>
    </row>
    <row r="853" spans="1:11" ht="12" customHeight="1" x14ac:dyDescent="0.15">
      <c r="A853" s="37"/>
      <c r="K853" s="37"/>
    </row>
    <row r="854" spans="1:11" ht="12" customHeight="1" x14ac:dyDescent="0.15">
      <c r="A854" s="37"/>
      <c r="K854" s="37"/>
    </row>
    <row r="855" spans="1:11" ht="12" customHeight="1" x14ac:dyDescent="0.15">
      <c r="A855" s="37"/>
      <c r="K855" s="37"/>
    </row>
    <row r="856" spans="1:11" ht="12" customHeight="1" x14ac:dyDescent="0.15">
      <c r="A856" s="37"/>
      <c r="K856" s="37"/>
    </row>
    <row r="857" spans="1:11" ht="12" customHeight="1" x14ac:dyDescent="0.15">
      <c r="A857" s="37"/>
      <c r="K857" s="37"/>
    </row>
    <row r="858" spans="1:11" ht="12" customHeight="1" x14ac:dyDescent="0.15">
      <c r="A858" s="37"/>
      <c r="K858" s="37"/>
    </row>
    <row r="859" spans="1:11" ht="12" customHeight="1" x14ac:dyDescent="0.15">
      <c r="A859" s="37"/>
      <c r="K859" s="37"/>
    </row>
    <row r="860" spans="1:11" ht="12" customHeight="1" x14ac:dyDescent="0.15">
      <c r="A860" s="37"/>
      <c r="K860" s="37"/>
    </row>
    <row r="861" spans="1:11" ht="12" customHeight="1" x14ac:dyDescent="0.15">
      <c r="A861" s="37"/>
      <c r="K861" s="37"/>
    </row>
    <row r="862" spans="1:11" ht="12" customHeight="1" x14ac:dyDescent="0.15">
      <c r="A862" s="37"/>
      <c r="K862" s="37"/>
    </row>
    <row r="863" spans="1:11" ht="12" customHeight="1" x14ac:dyDescent="0.15">
      <c r="A863" s="37"/>
      <c r="K863" s="37"/>
    </row>
    <row r="864" spans="1:11" ht="12" customHeight="1" x14ac:dyDescent="0.15">
      <c r="A864" s="37"/>
      <c r="K864" s="37"/>
    </row>
    <row r="865" spans="1:11" ht="12" customHeight="1" x14ac:dyDescent="0.15">
      <c r="A865" s="37"/>
      <c r="K865" s="37"/>
    </row>
    <row r="866" spans="1:11" ht="12" customHeight="1" x14ac:dyDescent="0.15">
      <c r="A866" s="37"/>
      <c r="K866" s="37"/>
    </row>
    <row r="867" spans="1:11" ht="12" customHeight="1" x14ac:dyDescent="0.15">
      <c r="A867" s="37"/>
      <c r="K867" s="37"/>
    </row>
    <row r="868" spans="1:11" ht="12" customHeight="1" x14ac:dyDescent="0.15">
      <c r="A868" s="37"/>
      <c r="K868" s="37"/>
    </row>
    <row r="869" spans="1:11" ht="12" customHeight="1" x14ac:dyDescent="0.15">
      <c r="A869" s="37"/>
      <c r="K869" s="37"/>
    </row>
    <row r="870" spans="1:11" ht="12" customHeight="1" x14ac:dyDescent="0.15">
      <c r="A870" s="37"/>
      <c r="K870" s="37"/>
    </row>
    <row r="871" spans="1:11" ht="12" customHeight="1" x14ac:dyDescent="0.15">
      <c r="A871" s="37"/>
      <c r="K871" s="37"/>
    </row>
    <row r="872" spans="1:11" ht="12" customHeight="1" x14ac:dyDescent="0.15">
      <c r="A872" s="37"/>
      <c r="K872" s="37"/>
    </row>
    <row r="873" spans="1:11" ht="12" customHeight="1" x14ac:dyDescent="0.15">
      <c r="A873" s="37"/>
      <c r="K873" s="37"/>
    </row>
    <row r="874" spans="1:11" ht="12" customHeight="1" x14ac:dyDescent="0.15">
      <c r="A874" s="37"/>
      <c r="K874" s="37"/>
    </row>
    <row r="875" spans="1:11" ht="12" customHeight="1" x14ac:dyDescent="0.15">
      <c r="A875" s="37"/>
      <c r="K875" s="37"/>
    </row>
    <row r="876" spans="1:11" ht="12" customHeight="1" x14ac:dyDescent="0.15">
      <c r="A876" s="37"/>
      <c r="K876" s="37"/>
    </row>
    <row r="877" spans="1:11" ht="12" customHeight="1" x14ac:dyDescent="0.15">
      <c r="A877" s="37"/>
      <c r="K877" s="37"/>
    </row>
    <row r="878" spans="1:11" ht="12" customHeight="1" x14ac:dyDescent="0.15">
      <c r="A878" s="37"/>
      <c r="K878" s="37"/>
    </row>
    <row r="879" spans="1:11" ht="12" customHeight="1" x14ac:dyDescent="0.15">
      <c r="A879" s="37"/>
      <c r="K879" s="37"/>
    </row>
    <row r="880" spans="1:11" ht="12" customHeight="1" x14ac:dyDescent="0.15">
      <c r="A880" s="37"/>
      <c r="K880" s="37"/>
    </row>
    <row r="881" spans="1:11" ht="12" customHeight="1" x14ac:dyDescent="0.15">
      <c r="A881" s="37"/>
      <c r="K881" s="37"/>
    </row>
    <row r="882" spans="1:11" ht="12" customHeight="1" x14ac:dyDescent="0.15">
      <c r="A882" s="37"/>
      <c r="K882" s="37"/>
    </row>
    <row r="883" spans="1:11" ht="12" customHeight="1" x14ac:dyDescent="0.15">
      <c r="A883" s="37"/>
      <c r="K883" s="37"/>
    </row>
    <row r="884" spans="1:11" ht="12" customHeight="1" x14ac:dyDescent="0.15">
      <c r="A884" s="37"/>
      <c r="K884" s="37"/>
    </row>
    <row r="885" spans="1:11" ht="12" customHeight="1" x14ac:dyDescent="0.15">
      <c r="A885" s="37"/>
      <c r="K885" s="37"/>
    </row>
    <row r="886" spans="1:11" ht="12" customHeight="1" x14ac:dyDescent="0.15">
      <c r="A886" s="37"/>
      <c r="K886" s="37"/>
    </row>
    <row r="887" spans="1:11" ht="12" customHeight="1" x14ac:dyDescent="0.15">
      <c r="A887" s="37"/>
      <c r="K887" s="37"/>
    </row>
    <row r="888" spans="1:11" ht="12" customHeight="1" x14ac:dyDescent="0.15">
      <c r="A888" s="37"/>
      <c r="K888" s="37"/>
    </row>
    <row r="889" spans="1:11" ht="12" customHeight="1" x14ac:dyDescent="0.15">
      <c r="A889" s="37"/>
      <c r="K889" s="37"/>
    </row>
    <row r="890" spans="1:11" ht="12" customHeight="1" x14ac:dyDescent="0.15">
      <c r="A890" s="37"/>
      <c r="K890" s="37"/>
    </row>
    <row r="891" spans="1:11" ht="12" customHeight="1" x14ac:dyDescent="0.15">
      <c r="A891" s="37"/>
      <c r="K891" s="37"/>
    </row>
    <row r="892" spans="1:11" ht="12" customHeight="1" x14ac:dyDescent="0.15">
      <c r="A892" s="37"/>
      <c r="K892" s="37"/>
    </row>
    <row r="893" spans="1:11" ht="12" customHeight="1" x14ac:dyDescent="0.15">
      <c r="A893" s="37"/>
      <c r="K893" s="37"/>
    </row>
    <row r="894" spans="1:11" ht="12" customHeight="1" x14ac:dyDescent="0.15">
      <c r="A894" s="37"/>
      <c r="K894" s="37"/>
    </row>
    <row r="895" spans="1:11" ht="12" customHeight="1" x14ac:dyDescent="0.15">
      <c r="A895" s="37"/>
      <c r="K895" s="37"/>
    </row>
    <row r="896" spans="1:11" ht="12" customHeight="1" x14ac:dyDescent="0.15">
      <c r="A896" s="37"/>
      <c r="K896" s="37"/>
    </row>
    <row r="897" spans="1:11" ht="12" customHeight="1" x14ac:dyDescent="0.15">
      <c r="A897" s="37"/>
      <c r="K897" s="37"/>
    </row>
    <row r="898" spans="1:11" ht="12" customHeight="1" x14ac:dyDescent="0.15">
      <c r="A898" s="37"/>
      <c r="K898" s="37"/>
    </row>
    <row r="899" spans="1:11" ht="12" customHeight="1" x14ac:dyDescent="0.15">
      <c r="A899" s="37"/>
      <c r="K899" s="37"/>
    </row>
    <row r="900" spans="1:11" ht="12" customHeight="1" x14ac:dyDescent="0.15">
      <c r="A900" s="37"/>
      <c r="K900" s="37"/>
    </row>
    <row r="901" spans="1:11" ht="12" customHeight="1" x14ac:dyDescent="0.15">
      <c r="A901" s="37"/>
      <c r="K901" s="37"/>
    </row>
    <row r="902" spans="1:11" ht="12" customHeight="1" x14ac:dyDescent="0.15">
      <c r="A902" s="37"/>
      <c r="K902" s="37"/>
    </row>
    <row r="903" spans="1:11" ht="12" customHeight="1" x14ac:dyDescent="0.15">
      <c r="A903" s="37"/>
      <c r="K903" s="37"/>
    </row>
    <row r="904" spans="1:11" ht="12" customHeight="1" x14ac:dyDescent="0.15">
      <c r="A904" s="37"/>
      <c r="K904" s="37"/>
    </row>
    <row r="905" spans="1:11" ht="12" customHeight="1" x14ac:dyDescent="0.15">
      <c r="A905" s="37"/>
      <c r="K905" s="37"/>
    </row>
    <row r="906" spans="1:11" ht="12" customHeight="1" x14ac:dyDescent="0.15">
      <c r="A906" s="37"/>
      <c r="K906" s="37"/>
    </row>
    <row r="907" spans="1:11" ht="12" customHeight="1" x14ac:dyDescent="0.15">
      <c r="A907" s="37"/>
      <c r="K907" s="37"/>
    </row>
    <row r="908" spans="1:11" ht="12" customHeight="1" x14ac:dyDescent="0.15">
      <c r="A908" s="37"/>
      <c r="K908" s="37"/>
    </row>
    <row r="909" spans="1:11" ht="12" customHeight="1" x14ac:dyDescent="0.15">
      <c r="A909" s="37"/>
      <c r="K909" s="37"/>
    </row>
    <row r="910" spans="1:11" ht="12" customHeight="1" x14ac:dyDescent="0.15">
      <c r="A910" s="37"/>
      <c r="K910" s="37"/>
    </row>
    <row r="911" spans="1:11" ht="12" customHeight="1" x14ac:dyDescent="0.15">
      <c r="A911" s="37"/>
      <c r="K911" s="37"/>
    </row>
    <row r="912" spans="1:11" ht="12" customHeight="1" x14ac:dyDescent="0.15">
      <c r="A912" s="37"/>
      <c r="K912" s="37"/>
    </row>
    <row r="913" spans="1:11" ht="12" customHeight="1" x14ac:dyDescent="0.15">
      <c r="A913" s="37"/>
      <c r="K913" s="37"/>
    </row>
    <row r="914" spans="1:11" ht="12" customHeight="1" x14ac:dyDescent="0.15">
      <c r="A914" s="37"/>
      <c r="K914" s="37"/>
    </row>
    <row r="915" spans="1:11" ht="12" customHeight="1" x14ac:dyDescent="0.15">
      <c r="A915" s="37"/>
      <c r="K915" s="37"/>
    </row>
    <row r="916" spans="1:11" ht="12" customHeight="1" x14ac:dyDescent="0.15">
      <c r="A916" s="37"/>
      <c r="K916" s="37"/>
    </row>
    <row r="917" spans="1:11" ht="12" customHeight="1" x14ac:dyDescent="0.15">
      <c r="A917" s="37"/>
      <c r="K917" s="37"/>
    </row>
    <row r="918" spans="1:11" ht="12" customHeight="1" x14ac:dyDescent="0.15">
      <c r="A918" s="37"/>
      <c r="K918" s="37"/>
    </row>
    <row r="919" spans="1:11" ht="12" customHeight="1" x14ac:dyDescent="0.15">
      <c r="A919" s="37"/>
      <c r="K919" s="37"/>
    </row>
    <row r="920" spans="1:11" ht="12" customHeight="1" x14ac:dyDescent="0.15">
      <c r="A920" s="37"/>
      <c r="K920" s="37"/>
    </row>
    <row r="921" spans="1:11" ht="12" customHeight="1" x14ac:dyDescent="0.15">
      <c r="A921" s="37"/>
      <c r="K921" s="37"/>
    </row>
    <row r="922" spans="1:11" ht="12" customHeight="1" x14ac:dyDescent="0.15">
      <c r="A922" s="37"/>
      <c r="K922" s="37"/>
    </row>
    <row r="923" spans="1:11" ht="12" customHeight="1" x14ac:dyDescent="0.15">
      <c r="A923" s="37"/>
      <c r="K923" s="37"/>
    </row>
    <row r="924" spans="1:11" ht="12" customHeight="1" x14ac:dyDescent="0.15">
      <c r="A924" s="37"/>
      <c r="K924" s="37"/>
    </row>
    <row r="925" spans="1:11" ht="12" customHeight="1" x14ac:dyDescent="0.15">
      <c r="A925" s="37"/>
      <c r="K925" s="37"/>
    </row>
    <row r="926" spans="1:11" ht="12" customHeight="1" x14ac:dyDescent="0.15">
      <c r="A926" s="37"/>
      <c r="K926" s="37"/>
    </row>
    <row r="927" spans="1:11" ht="12" customHeight="1" x14ac:dyDescent="0.15">
      <c r="A927" s="37"/>
      <c r="K927" s="37"/>
    </row>
    <row r="928" spans="1:11" ht="12" customHeight="1" x14ac:dyDescent="0.15">
      <c r="A928" s="37"/>
      <c r="K928" s="37"/>
    </row>
    <row r="929" spans="1:11" ht="12" customHeight="1" x14ac:dyDescent="0.15">
      <c r="A929" s="37"/>
      <c r="K929" s="37"/>
    </row>
    <row r="930" spans="1:11" ht="12" customHeight="1" x14ac:dyDescent="0.15">
      <c r="A930" s="37"/>
      <c r="K930" s="37"/>
    </row>
    <row r="931" spans="1:11" ht="12" customHeight="1" x14ac:dyDescent="0.15">
      <c r="A931" s="37"/>
      <c r="K931" s="37"/>
    </row>
    <row r="932" spans="1:11" ht="12" customHeight="1" x14ac:dyDescent="0.15">
      <c r="A932" s="37"/>
      <c r="K932" s="37"/>
    </row>
    <row r="933" spans="1:11" ht="12" customHeight="1" x14ac:dyDescent="0.15">
      <c r="A933" s="37"/>
      <c r="K933" s="37"/>
    </row>
    <row r="934" spans="1:11" ht="12" customHeight="1" x14ac:dyDescent="0.15">
      <c r="A934" s="37"/>
      <c r="K934" s="37"/>
    </row>
    <row r="935" spans="1:11" ht="12" customHeight="1" x14ac:dyDescent="0.15">
      <c r="A935" s="37"/>
      <c r="K935" s="37"/>
    </row>
    <row r="936" spans="1:11" ht="12" customHeight="1" x14ac:dyDescent="0.15">
      <c r="A936" s="37"/>
      <c r="K936" s="37"/>
    </row>
    <row r="937" spans="1:11" ht="12" customHeight="1" x14ac:dyDescent="0.15">
      <c r="A937" s="37"/>
      <c r="K937" s="37"/>
    </row>
    <row r="938" spans="1:11" ht="12" customHeight="1" x14ac:dyDescent="0.15">
      <c r="A938" s="37"/>
      <c r="K938" s="37"/>
    </row>
    <row r="939" spans="1:11" ht="12" customHeight="1" x14ac:dyDescent="0.15">
      <c r="A939" s="37"/>
      <c r="K939" s="37"/>
    </row>
    <row r="940" spans="1:11" ht="12" customHeight="1" x14ac:dyDescent="0.15">
      <c r="A940" s="37"/>
      <c r="K940" s="37"/>
    </row>
    <row r="941" spans="1:11" ht="12" customHeight="1" x14ac:dyDescent="0.15">
      <c r="A941" s="37"/>
      <c r="K941" s="37"/>
    </row>
    <row r="942" spans="1:11" ht="12" customHeight="1" x14ac:dyDescent="0.15">
      <c r="A942" s="37"/>
      <c r="K942" s="37"/>
    </row>
    <row r="943" spans="1:11" ht="12" customHeight="1" x14ac:dyDescent="0.15">
      <c r="A943" s="37"/>
      <c r="K943" s="37"/>
    </row>
    <row r="944" spans="1:11" ht="12" customHeight="1" x14ac:dyDescent="0.15">
      <c r="A944" s="37"/>
      <c r="K944" s="37"/>
    </row>
    <row r="945" spans="1:11" ht="12" customHeight="1" x14ac:dyDescent="0.15">
      <c r="A945" s="37"/>
      <c r="K945" s="37"/>
    </row>
    <row r="946" spans="1:11" ht="12" customHeight="1" x14ac:dyDescent="0.15">
      <c r="A946" s="37"/>
      <c r="K946" s="37"/>
    </row>
    <row r="947" spans="1:11" ht="12" customHeight="1" x14ac:dyDescent="0.15">
      <c r="A947" s="37"/>
      <c r="K947" s="37"/>
    </row>
    <row r="948" spans="1:11" ht="12" customHeight="1" x14ac:dyDescent="0.15">
      <c r="A948" s="37"/>
      <c r="K948" s="37"/>
    </row>
    <row r="949" spans="1:11" ht="12" customHeight="1" x14ac:dyDescent="0.15">
      <c r="A949" s="37"/>
      <c r="K949" s="37"/>
    </row>
    <row r="950" spans="1:11" ht="12" customHeight="1" x14ac:dyDescent="0.15">
      <c r="A950" s="37"/>
      <c r="K950" s="37"/>
    </row>
    <row r="951" spans="1:11" ht="12" customHeight="1" x14ac:dyDescent="0.15">
      <c r="A951" s="37"/>
      <c r="K951" s="37"/>
    </row>
    <row r="952" spans="1:11" ht="12" customHeight="1" x14ac:dyDescent="0.15">
      <c r="A952" s="37"/>
      <c r="K952" s="37"/>
    </row>
    <row r="953" spans="1:11" ht="12" customHeight="1" x14ac:dyDescent="0.15">
      <c r="A953" s="37"/>
      <c r="K953" s="37"/>
    </row>
    <row r="954" spans="1:11" ht="12" customHeight="1" x14ac:dyDescent="0.15">
      <c r="A954" s="37"/>
      <c r="K954" s="37"/>
    </row>
    <row r="955" spans="1:11" ht="12" customHeight="1" x14ac:dyDescent="0.15">
      <c r="A955" s="37"/>
      <c r="K955" s="37"/>
    </row>
    <row r="956" spans="1:11" ht="12" customHeight="1" x14ac:dyDescent="0.15">
      <c r="A956" s="37"/>
      <c r="K956" s="37"/>
    </row>
    <row r="957" spans="1:11" ht="12" customHeight="1" x14ac:dyDescent="0.15">
      <c r="A957" s="37"/>
      <c r="K957" s="37"/>
    </row>
    <row r="958" spans="1:11" ht="12" customHeight="1" x14ac:dyDescent="0.15">
      <c r="A958" s="37"/>
      <c r="K958" s="37"/>
    </row>
    <row r="959" spans="1:11" ht="12" customHeight="1" x14ac:dyDescent="0.15">
      <c r="A959" s="37"/>
      <c r="K959" s="37"/>
    </row>
    <row r="960" spans="1:11" ht="12" customHeight="1" x14ac:dyDescent="0.15">
      <c r="A960" s="37"/>
      <c r="K960" s="37"/>
    </row>
    <row r="961" spans="1:11" ht="12" customHeight="1" x14ac:dyDescent="0.15">
      <c r="A961" s="37"/>
      <c r="K961" s="37"/>
    </row>
    <row r="962" spans="1:11" ht="12" customHeight="1" x14ac:dyDescent="0.15">
      <c r="A962" s="37"/>
      <c r="K962" s="37"/>
    </row>
    <row r="963" spans="1:11" ht="12" customHeight="1" x14ac:dyDescent="0.15">
      <c r="A963" s="37"/>
      <c r="K963" s="37"/>
    </row>
    <row r="964" spans="1:11" ht="12" customHeight="1" x14ac:dyDescent="0.15">
      <c r="A964" s="37"/>
      <c r="K964" s="37"/>
    </row>
    <row r="965" spans="1:11" ht="12" customHeight="1" x14ac:dyDescent="0.15">
      <c r="A965" s="37"/>
      <c r="K965" s="37"/>
    </row>
    <row r="966" spans="1:11" ht="12" customHeight="1" x14ac:dyDescent="0.15">
      <c r="A966" s="37"/>
      <c r="K966" s="37"/>
    </row>
    <row r="967" spans="1:11" ht="12" customHeight="1" x14ac:dyDescent="0.15">
      <c r="A967" s="37"/>
      <c r="K967" s="37"/>
    </row>
    <row r="968" spans="1:11" ht="12" customHeight="1" x14ac:dyDescent="0.15">
      <c r="A968" s="37"/>
      <c r="K968" s="37"/>
    </row>
    <row r="969" spans="1:11" ht="12" customHeight="1" x14ac:dyDescent="0.15">
      <c r="A969" s="37"/>
      <c r="K969" s="37"/>
    </row>
    <row r="970" spans="1:11" ht="12" customHeight="1" x14ac:dyDescent="0.15">
      <c r="A970" s="37"/>
      <c r="K970" s="37"/>
    </row>
    <row r="971" spans="1:11" ht="12" customHeight="1" x14ac:dyDescent="0.15">
      <c r="A971" s="37"/>
      <c r="K971" s="37"/>
    </row>
    <row r="972" spans="1:11" ht="12" customHeight="1" x14ac:dyDescent="0.15">
      <c r="A972" s="37"/>
      <c r="K972" s="37"/>
    </row>
    <row r="973" spans="1:11" ht="12" customHeight="1" x14ac:dyDescent="0.15">
      <c r="A973" s="37"/>
      <c r="K973" s="37"/>
    </row>
    <row r="974" spans="1:11" ht="12" customHeight="1" x14ac:dyDescent="0.15">
      <c r="A974" s="37"/>
      <c r="K974" s="37"/>
    </row>
    <row r="975" spans="1:11" ht="12" customHeight="1" x14ac:dyDescent="0.15">
      <c r="A975" s="37"/>
      <c r="K975" s="37"/>
    </row>
    <row r="976" spans="1:11" ht="12" customHeight="1" x14ac:dyDescent="0.15">
      <c r="A976" s="37"/>
      <c r="K976" s="37"/>
    </row>
    <row r="977" spans="1:11" ht="12" customHeight="1" x14ac:dyDescent="0.15">
      <c r="A977" s="37"/>
      <c r="K977" s="37"/>
    </row>
    <row r="978" spans="1:11" ht="12" customHeight="1" x14ac:dyDescent="0.15">
      <c r="A978" s="37"/>
      <c r="K978" s="37"/>
    </row>
    <row r="979" spans="1:11" ht="12" customHeight="1" x14ac:dyDescent="0.15">
      <c r="A979" s="37"/>
      <c r="K979" s="37"/>
    </row>
    <row r="980" spans="1:11" ht="12" customHeight="1" x14ac:dyDescent="0.15">
      <c r="A980" s="37"/>
      <c r="K980" s="37"/>
    </row>
    <row r="981" spans="1:11" ht="12" customHeight="1" x14ac:dyDescent="0.15">
      <c r="A981" s="37"/>
      <c r="K981" s="37"/>
    </row>
    <row r="982" spans="1:11" ht="12" customHeight="1" x14ac:dyDescent="0.15">
      <c r="A982" s="37"/>
      <c r="K982" s="37"/>
    </row>
    <row r="983" spans="1:11" ht="12" customHeight="1" x14ac:dyDescent="0.15">
      <c r="A983" s="37"/>
      <c r="K983" s="37"/>
    </row>
    <row r="984" spans="1:11" ht="12" customHeight="1" x14ac:dyDescent="0.15">
      <c r="A984" s="37"/>
      <c r="K984" s="37"/>
    </row>
    <row r="985" spans="1:11" ht="12" customHeight="1" x14ac:dyDescent="0.15">
      <c r="A985" s="37"/>
      <c r="K985" s="37"/>
    </row>
    <row r="986" spans="1:11" ht="12" customHeight="1" x14ac:dyDescent="0.15">
      <c r="A986" s="37"/>
      <c r="K986" s="37"/>
    </row>
    <row r="987" spans="1:11" ht="12" customHeight="1" x14ac:dyDescent="0.15">
      <c r="A987" s="37"/>
      <c r="K987" s="37"/>
    </row>
    <row r="988" spans="1:11" ht="12" customHeight="1" x14ac:dyDescent="0.15">
      <c r="A988" s="37"/>
      <c r="K988" s="37"/>
    </row>
    <row r="989" spans="1:11" ht="12" customHeight="1" x14ac:dyDescent="0.15">
      <c r="A989" s="37"/>
      <c r="K989" s="37"/>
    </row>
    <row r="990" spans="1:11" ht="12" customHeight="1" x14ac:dyDescent="0.15">
      <c r="A990" s="37"/>
      <c r="K990" s="37"/>
    </row>
    <row r="991" spans="1:11" ht="12" customHeight="1" x14ac:dyDescent="0.15">
      <c r="A991" s="37"/>
      <c r="K991" s="37"/>
    </row>
    <row r="992" spans="1:11" ht="12" customHeight="1" x14ac:dyDescent="0.15">
      <c r="A992" s="37"/>
      <c r="K992" s="37"/>
    </row>
    <row r="993" spans="1:11" ht="12" customHeight="1" x14ac:dyDescent="0.15">
      <c r="A993" s="37"/>
      <c r="K993" s="37"/>
    </row>
    <row r="994" spans="1:11" ht="12" customHeight="1" x14ac:dyDescent="0.15">
      <c r="A994" s="37"/>
      <c r="K994" s="37"/>
    </row>
    <row r="995" spans="1:11" ht="12" customHeight="1" x14ac:dyDescent="0.15">
      <c r="A995" s="37"/>
      <c r="K995" s="37"/>
    </row>
    <row r="996" spans="1:11" ht="12" customHeight="1" x14ac:dyDescent="0.15">
      <c r="A996" s="37"/>
      <c r="K996" s="37"/>
    </row>
    <row r="997" spans="1:11" ht="12" customHeight="1" x14ac:dyDescent="0.15">
      <c r="A997" s="37"/>
      <c r="K997" s="37"/>
    </row>
    <row r="998" spans="1:11" ht="12" customHeight="1" x14ac:dyDescent="0.15">
      <c r="A998" s="37"/>
      <c r="K998" s="37"/>
    </row>
    <row r="999" spans="1:11" ht="12" customHeight="1" x14ac:dyDescent="0.15">
      <c r="A999" s="37"/>
      <c r="K999" s="37"/>
    </row>
    <row r="1000" spans="1:11" ht="12" customHeight="1" x14ac:dyDescent="0.15">
      <c r="A1000" s="37"/>
      <c r="K1000" s="37"/>
    </row>
    <row r="1001" spans="1:11" ht="12" customHeight="1" x14ac:dyDescent="0.15">
      <c r="A1001" s="37"/>
      <c r="K1001" s="37"/>
    </row>
    <row r="1002" spans="1:11" ht="12" customHeight="1" x14ac:dyDescent="0.15">
      <c r="A1002" s="37"/>
      <c r="K1002" s="37"/>
    </row>
    <row r="1003" spans="1:11" ht="12" customHeight="1" x14ac:dyDescent="0.15">
      <c r="A1003" s="37"/>
      <c r="K1003" s="37"/>
    </row>
    <row r="1004" spans="1:11" ht="12" customHeight="1" x14ac:dyDescent="0.15">
      <c r="A1004" s="37"/>
      <c r="K1004" s="37"/>
    </row>
    <row r="1005" spans="1:11" ht="12" customHeight="1" x14ac:dyDescent="0.15">
      <c r="A1005" s="37"/>
      <c r="K1005" s="37"/>
    </row>
    <row r="1006" spans="1:11" ht="12" customHeight="1" x14ac:dyDescent="0.15">
      <c r="A1006" s="37"/>
      <c r="K1006" s="37"/>
    </row>
    <row r="1007" spans="1:11" ht="12" customHeight="1" x14ac:dyDescent="0.15">
      <c r="A1007" s="37"/>
      <c r="K1007" s="37"/>
    </row>
    <row r="1008" spans="1:11" ht="12" customHeight="1" x14ac:dyDescent="0.15">
      <c r="A1008" s="37"/>
      <c r="K1008" s="37"/>
    </row>
    <row r="1009" spans="1:11" ht="12" customHeight="1" x14ac:dyDescent="0.15">
      <c r="A1009" s="37"/>
      <c r="K1009" s="37"/>
    </row>
    <row r="1010" spans="1:11" ht="12" customHeight="1" x14ac:dyDescent="0.15">
      <c r="A1010" s="37"/>
      <c r="K1010" s="37"/>
    </row>
    <row r="1011" spans="1:11" ht="12" customHeight="1" x14ac:dyDescent="0.15">
      <c r="A1011" s="37"/>
      <c r="K1011" s="37"/>
    </row>
    <row r="1012" spans="1:11" ht="12" customHeight="1" x14ac:dyDescent="0.15">
      <c r="A1012" s="37"/>
      <c r="K1012" s="37"/>
    </row>
    <row r="1013" spans="1:11" ht="12" customHeight="1" x14ac:dyDescent="0.15">
      <c r="A1013" s="37"/>
      <c r="K1013" s="37"/>
    </row>
    <row r="1014" spans="1:11" ht="12" customHeight="1" x14ac:dyDescent="0.15">
      <c r="A1014" s="37"/>
      <c r="K1014" s="37"/>
    </row>
    <row r="1015" spans="1:11" ht="12" customHeight="1" x14ac:dyDescent="0.15">
      <c r="A1015" s="37"/>
      <c r="K1015" s="37"/>
    </row>
    <row r="1016" spans="1:11" ht="12" customHeight="1" x14ac:dyDescent="0.15">
      <c r="A1016" s="37"/>
      <c r="K1016" s="37"/>
    </row>
    <row r="1017" spans="1:11" ht="12" customHeight="1" x14ac:dyDescent="0.15">
      <c r="A1017" s="37"/>
      <c r="K1017" s="37"/>
    </row>
    <row r="1018" spans="1:11" ht="12" customHeight="1" x14ac:dyDescent="0.15">
      <c r="A1018" s="37"/>
      <c r="K1018" s="37"/>
    </row>
    <row r="1019" spans="1:11" ht="12" customHeight="1" x14ac:dyDescent="0.15">
      <c r="A1019" s="37"/>
      <c r="K1019" s="37"/>
    </row>
    <row r="1020" spans="1:11" ht="12" customHeight="1" x14ac:dyDescent="0.15">
      <c r="A1020" s="37"/>
      <c r="K1020" s="37"/>
    </row>
    <row r="1021" spans="1:11" ht="12" customHeight="1" x14ac:dyDescent="0.15">
      <c r="A1021" s="37"/>
      <c r="K1021" s="37"/>
    </row>
    <row r="1022" spans="1:11" ht="12" customHeight="1" x14ac:dyDescent="0.15">
      <c r="A1022" s="37"/>
      <c r="K1022" s="37"/>
    </row>
    <row r="1023" spans="1:11" ht="12" customHeight="1" x14ac:dyDescent="0.15">
      <c r="A1023" s="37"/>
      <c r="K1023" s="37"/>
    </row>
    <row r="1024" spans="1:11" ht="12" customHeight="1" x14ac:dyDescent="0.15">
      <c r="A1024" s="37"/>
      <c r="K1024" s="37"/>
    </row>
    <row r="1025" spans="1:11" ht="12" customHeight="1" x14ac:dyDescent="0.15">
      <c r="A1025" s="37"/>
      <c r="K1025" s="37"/>
    </row>
    <row r="1026" spans="1:11" ht="12" customHeight="1" x14ac:dyDescent="0.15">
      <c r="A1026" s="37"/>
      <c r="K1026" s="37"/>
    </row>
    <row r="1027" spans="1:11" ht="12" customHeight="1" x14ac:dyDescent="0.15">
      <c r="A1027" s="37"/>
      <c r="K1027" s="37"/>
    </row>
    <row r="1028" spans="1:11" ht="12" customHeight="1" x14ac:dyDescent="0.15">
      <c r="A1028" s="37"/>
      <c r="K1028" s="37"/>
    </row>
    <row r="1029" spans="1:11" ht="12" customHeight="1" x14ac:dyDescent="0.15">
      <c r="A1029" s="37"/>
      <c r="K1029" s="37"/>
    </row>
    <row r="1030" spans="1:11" ht="12" customHeight="1" x14ac:dyDescent="0.15">
      <c r="A1030" s="37"/>
      <c r="K1030" s="37"/>
    </row>
    <row r="1031" spans="1:11" ht="12" customHeight="1" x14ac:dyDescent="0.15">
      <c r="A1031" s="37"/>
      <c r="K1031" s="37"/>
    </row>
    <row r="1032" spans="1:11" ht="12" customHeight="1" x14ac:dyDescent="0.15">
      <c r="A1032" s="37"/>
      <c r="K1032" s="37"/>
    </row>
    <row r="1033" spans="1:11" ht="12" customHeight="1" x14ac:dyDescent="0.15">
      <c r="A1033" s="37"/>
      <c r="K1033" s="37"/>
    </row>
    <row r="1034" spans="1:11" ht="12" customHeight="1" x14ac:dyDescent="0.15">
      <c r="A1034" s="37"/>
      <c r="K1034" s="37"/>
    </row>
    <row r="1035" spans="1:11" ht="12" customHeight="1" x14ac:dyDescent="0.15">
      <c r="A1035" s="37"/>
      <c r="K1035" s="37"/>
    </row>
    <row r="1036" spans="1:11" ht="12" customHeight="1" x14ac:dyDescent="0.15">
      <c r="A1036" s="37"/>
      <c r="K1036" s="37"/>
    </row>
    <row r="1037" spans="1:11" ht="12" customHeight="1" x14ac:dyDescent="0.15">
      <c r="A1037" s="37"/>
      <c r="K1037" s="37"/>
    </row>
    <row r="1038" spans="1:11" ht="12" customHeight="1" x14ac:dyDescent="0.15">
      <c r="A1038" s="37"/>
      <c r="K1038" s="37"/>
    </row>
    <row r="1039" spans="1:11" ht="12" customHeight="1" x14ac:dyDescent="0.15">
      <c r="A1039" s="37"/>
      <c r="K1039" s="37"/>
    </row>
    <row r="1040" spans="1:11" ht="12" customHeight="1" x14ac:dyDescent="0.15">
      <c r="A1040" s="37"/>
      <c r="K1040" s="37"/>
    </row>
    <row r="1041" spans="1:11" ht="12" customHeight="1" x14ac:dyDescent="0.15">
      <c r="A1041" s="37"/>
      <c r="K1041" s="37"/>
    </row>
    <row r="1042" spans="1:11" ht="12" customHeight="1" x14ac:dyDescent="0.15">
      <c r="A1042" s="37"/>
      <c r="K1042" s="37"/>
    </row>
    <row r="1043" spans="1:11" ht="12" customHeight="1" x14ac:dyDescent="0.15">
      <c r="A1043" s="37"/>
      <c r="K1043" s="37"/>
    </row>
    <row r="1044" spans="1:11" ht="12" customHeight="1" x14ac:dyDescent="0.15">
      <c r="A1044" s="37"/>
      <c r="K1044" s="37"/>
    </row>
    <row r="1045" spans="1:11" ht="12" customHeight="1" x14ac:dyDescent="0.15">
      <c r="A1045" s="37"/>
      <c r="K1045" s="37"/>
    </row>
    <row r="1046" spans="1:11" ht="12" customHeight="1" x14ac:dyDescent="0.15">
      <c r="A1046" s="37"/>
      <c r="K1046" s="37"/>
    </row>
    <row r="1047" spans="1:11" ht="12" customHeight="1" x14ac:dyDescent="0.15">
      <c r="A1047" s="37"/>
      <c r="K1047" s="37"/>
    </row>
    <row r="1048" spans="1:11" ht="12" customHeight="1" x14ac:dyDescent="0.15">
      <c r="A1048" s="37"/>
      <c r="K1048" s="37"/>
    </row>
    <row r="1049" spans="1:11" ht="12" customHeight="1" x14ac:dyDescent="0.15">
      <c r="A1049" s="37"/>
      <c r="K1049" s="37"/>
    </row>
    <row r="1050" spans="1:11" ht="12" customHeight="1" x14ac:dyDescent="0.15">
      <c r="A1050" s="37"/>
      <c r="K1050" s="37"/>
    </row>
    <row r="1051" spans="1:11" ht="12" customHeight="1" x14ac:dyDescent="0.15">
      <c r="A1051" s="37"/>
      <c r="K1051" s="37"/>
    </row>
    <row r="1052" spans="1:11" ht="12" customHeight="1" x14ac:dyDescent="0.15">
      <c r="A1052" s="37"/>
      <c r="K1052" s="37"/>
    </row>
    <row r="1053" spans="1:11" ht="12" customHeight="1" x14ac:dyDescent="0.15">
      <c r="A1053" s="37"/>
      <c r="K1053" s="37"/>
    </row>
    <row r="1054" spans="1:11" ht="12" customHeight="1" x14ac:dyDescent="0.15">
      <c r="A1054" s="37"/>
      <c r="K1054" s="37"/>
    </row>
    <row r="1055" spans="1:11" ht="12" customHeight="1" x14ac:dyDescent="0.15">
      <c r="A1055" s="37"/>
      <c r="K1055" s="37"/>
    </row>
    <row r="1056" spans="1:11" ht="12" customHeight="1" x14ac:dyDescent="0.15">
      <c r="A1056" s="37"/>
      <c r="K1056" s="37"/>
    </row>
    <row r="1057" spans="1:11" ht="12" customHeight="1" x14ac:dyDescent="0.15">
      <c r="A1057" s="37"/>
      <c r="K1057" s="37"/>
    </row>
    <row r="1058" spans="1:11" ht="12" customHeight="1" x14ac:dyDescent="0.15">
      <c r="A1058" s="37"/>
      <c r="K1058" s="37"/>
    </row>
    <row r="1059" spans="1:11" ht="12" customHeight="1" x14ac:dyDescent="0.15">
      <c r="A1059" s="37"/>
      <c r="K1059" s="37"/>
    </row>
    <row r="1060" spans="1:11" ht="12" customHeight="1" x14ac:dyDescent="0.15">
      <c r="A1060" s="37"/>
      <c r="K1060" s="37"/>
    </row>
    <row r="1061" spans="1:11" ht="12" customHeight="1" x14ac:dyDescent="0.15">
      <c r="A1061" s="37"/>
      <c r="K1061" s="37"/>
    </row>
    <row r="1062" spans="1:11" ht="12" customHeight="1" x14ac:dyDescent="0.15">
      <c r="A1062" s="37"/>
      <c r="K1062" s="37"/>
    </row>
    <row r="1063" spans="1:11" ht="12" customHeight="1" x14ac:dyDescent="0.15">
      <c r="A1063" s="37"/>
      <c r="K1063" s="37"/>
    </row>
    <row r="1064" spans="1:11" ht="12" customHeight="1" x14ac:dyDescent="0.15">
      <c r="A1064" s="37"/>
      <c r="K1064" s="37"/>
    </row>
    <row r="1065" spans="1:11" ht="12" customHeight="1" x14ac:dyDescent="0.15">
      <c r="A1065" s="37"/>
      <c r="K1065" s="37"/>
    </row>
    <row r="1066" spans="1:11" ht="12" customHeight="1" x14ac:dyDescent="0.15">
      <c r="A1066" s="37"/>
      <c r="K1066" s="37"/>
    </row>
    <row r="1067" spans="1:11" ht="12" customHeight="1" x14ac:dyDescent="0.15">
      <c r="A1067" s="37"/>
      <c r="K1067" s="37"/>
    </row>
    <row r="1068" spans="1:11" ht="12" customHeight="1" x14ac:dyDescent="0.15">
      <c r="A1068" s="37"/>
      <c r="K1068" s="37"/>
    </row>
    <row r="1069" spans="1:11" ht="12" customHeight="1" x14ac:dyDescent="0.15">
      <c r="A1069" s="37"/>
      <c r="K1069" s="37"/>
    </row>
    <row r="1070" spans="1:11" ht="12" customHeight="1" x14ac:dyDescent="0.15">
      <c r="A1070" s="37"/>
      <c r="K1070" s="37"/>
    </row>
    <row r="1071" spans="1:11" ht="12" customHeight="1" x14ac:dyDescent="0.15">
      <c r="A1071" s="37"/>
      <c r="K1071" s="37"/>
    </row>
    <row r="1072" spans="1:11" ht="12" customHeight="1" x14ac:dyDescent="0.15">
      <c r="A1072" s="37"/>
      <c r="K1072" s="37"/>
    </row>
    <row r="1073" spans="1:11" ht="12" customHeight="1" x14ac:dyDescent="0.15">
      <c r="A1073" s="37"/>
      <c r="K1073" s="37"/>
    </row>
    <row r="1074" spans="1:11" ht="12" customHeight="1" x14ac:dyDescent="0.15">
      <c r="A1074" s="37"/>
      <c r="K1074" s="37"/>
    </row>
    <row r="1075" spans="1:11" ht="12" customHeight="1" x14ac:dyDescent="0.15">
      <c r="A1075" s="37"/>
      <c r="K1075" s="37"/>
    </row>
    <row r="1076" spans="1:11" ht="12" customHeight="1" x14ac:dyDescent="0.15">
      <c r="A1076" s="37"/>
      <c r="K1076" s="37"/>
    </row>
    <row r="1077" spans="1:11" ht="12" customHeight="1" x14ac:dyDescent="0.15">
      <c r="A1077" s="37"/>
      <c r="K1077" s="37"/>
    </row>
    <row r="1078" spans="1:11" ht="12" customHeight="1" x14ac:dyDescent="0.15">
      <c r="A1078" s="37"/>
      <c r="K1078" s="37"/>
    </row>
    <row r="1079" spans="1:11" ht="12" customHeight="1" x14ac:dyDescent="0.15">
      <c r="A1079" s="37"/>
      <c r="K1079" s="37"/>
    </row>
    <row r="1080" spans="1:11" ht="12" customHeight="1" x14ac:dyDescent="0.15">
      <c r="A1080" s="37"/>
      <c r="K1080" s="37"/>
    </row>
    <row r="1081" spans="1:11" ht="12" customHeight="1" x14ac:dyDescent="0.15">
      <c r="A1081" s="37"/>
      <c r="K1081" s="37"/>
    </row>
    <row r="1082" spans="1:11" ht="12" customHeight="1" x14ac:dyDescent="0.15">
      <c r="A1082" s="37"/>
      <c r="K1082" s="37"/>
    </row>
    <row r="1083" spans="1:11" ht="12" customHeight="1" x14ac:dyDescent="0.15">
      <c r="A1083" s="37"/>
      <c r="K1083" s="37"/>
    </row>
    <row r="1084" spans="1:11" ht="12" customHeight="1" x14ac:dyDescent="0.15">
      <c r="A1084" s="37"/>
      <c r="K1084" s="37"/>
    </row>
    <row r="1085" spans="1:11" ht="12" customHeight="1" x14ac:dyDescent="0.15">
      <c r="A1085" s="37"/>
      <c r="K1085" s="37"/>
    </row>
    <row r="1086" spans="1:11" ht="12" customHeight="1" x14ac:dyDescent="0.15">
      <c r="A1086" s="37"/>
      <c r="K1086" s="37"/>
    </row>
    <row r="1087" spans="1:11" ht="12" customHeight="1" x14ac:dyDescent="0.15">
      <c r="A1087" s="37"/>
      <c r="K1087" s="37"/>
    </row>
    <row r="1088" spans="1:11" ht="12" customHeight="1" x14ac:dyDescent="0.15">
      <c r="A1088" s="37"/>
      <c r="K1088" s="37"/>
    </row>
    <row r="1089" spans="1:11" ht="12" customHeight="1" x14ac:dyDescent="0.15">
      <c r="A1089" s="37"/>
      <c r="K1089" s="37"/>
    </row>
    <row r="1090" spans="1:11" ht="12" customHeight="1" x14ac:dyDescent="0.15">
      <c r="A1090" s="37"/>
      <c r="K1090" s="37"/>
    </row>
    <row r="1091" spans="1:11" ht="12" customHeight="1" x14ac:dyDescent="0.15">
      <c r="A1091" s="37"/>
      <c r="K1091" s="37"/>
    </row>
    <row r="1092" spans="1:11" ht="12" customHeight="1" x14ac:dyDescent="0.15">
      <c r="A1092" s="37"/>
      <c r="K1092" s="37"/>
    </row>
    <row r="1093" spans="1:11" ht="12" customHeight="1" x14ac:dyDescent="0.15">
      <c r="A1093" s="37"/>
      <c r="K1093" s="37"/>
    </row>
    <row r="1094" spans="1:11" ht="12" customHeight="1" x14ac:dyDescent="0.15">
      <c r="A1094" s="37"/>
      <c r="K1094" s="37"/>
    </row>
    <row r="1095" spans="1:11" ht="12" customHeight="1" x14ac:dyDescent="0.15">
      <c r="A1095" s="37"/>
      <c r="K1095" s="37"/>
    </row>
    <row r="1096" spans="1:11" ht="12" customHeight="1" x14ac:dyDescent="0.15">
      <c r="A1096" s="37"/>
      <c r="K1096" s="37"/>
    </row>
    <row r="1097" spans="1:11" ht="12" customHeight="1" x14ac:dyDescent="0.15">
      <c r="A1097" s="37"/>
      <c r="K1097" s="37"/>
    </row>
    <row r="1098" spans="1:11" ht="12" customHeight="1" x14ac:dyDescent="0.15">
      <c r="A1098" s="37"/>
      <c r="K1098" s="37"/>
    </row>
    <row r="1099" spans="1:11" ht="12" customHeight="1" x14ac:dyDescent="0.15">
      <c r="A1099" s="37"/>
      <c r="K1099" s="37"/>
    </row>
    <row r="1100" spans="1:11" ht="12" customHeight="1" x14ac:dyDescent="0.15">
      <c r="A1100" s="37"/>
      <c r="K1100" s="37"/>
    </row>
    <row r="1101" spans="1:11" ht="12" customHeight="1" x14ac:dyDescent="0.15">
      <c r="A1101" s="37"/>
      <c r="K1101" s="37"/>
    </row>
    <row r="1102" spans="1:11" ht="12" customHeight="1" x14ac:dyDescent="0.15">
      <c r="A1102" s="37"/>
      <c r="K1102" s="37"/>
    </row>
    <row r="1103" spans="1:11" ht="12" customHeight="1" x14ac:dyDescent="0.15">
      <c r="A1103" s="37"/>
      <c r="K1103" s="37"/>
    </row>
    <row r="1104" spans="1:11" ht="12" customHeight="1" x14ac:dyDescent="0.15">
      <c r="A1104" s="37"/>
      <c r="K1104" s="37"/>
    </row>
    <row r="1105" spans="1:11" ht="12" customHeight="1" x14ac:dyDescent="0.15">
      <c r="A1105" s="37"/>
      <c r="K1105" s="37"/>
    </row>
    <row r="1106" spans="1:11" ht="12" customHeight="1" x14ac:dyDescent="0.15">
      <c r="A1106" s="37"/>
      <c r="K1106" s="37"/>
    </row>
    <row r="1107" spans="1:11" ht="12" customHeight="1" x14ac:dyDescent="0.15">
      <c r="A1107" s="37"/>
      <c r="K1107" s="37"/>
    </row>
    <row r="1108" spans="1:11" ht="12" customHeight="1" x14ac:dyDescent="0.15">
      <c r="A1108" s="37"/>
      <c r="K1108" s="37"/>
    </row>
    <row r="1109" spans="1:11" ht="12" customHeight="1" x14ac:dyDescent="0.15">
      <c r="A1109" s="37"/>
      <c r="K1109" s="37"/>
    </row>
    <row r="1110" spans="1:11" ht="12" customHeight="1" x14ac:dyDescent="0.15">
      <c r="A1110" s="37"/>
      <c r="K1110" s="37"/>
    </row>
    <row r="1111" spans="1:11" ht="12" customHeight="1" x14ac:dyDescent="0.15">
      <c r="A1111" s="37"/>
      <c r="K1111" s="37"/>
    </row>
    <row r="1112" spans="1:11" ht="12" customHeight="1" x14ac:dyDescent="0.15">
      <c r="A1112" s="37"/>
      <c r="K1112" s="37"/>
    </row>
    <row r="1113" spans="1:11" ht="12" customHeight="1" x14ac:dyDescent="0.15">
      <c r="A1113" s="37"/>
      <c r="K1113" s="37"/>
    </row>
    <row r="1114" spans="1:11" ht="12" customHeight="1" x14ac:dyDescent="0.15">
      <c r="A1114" s="37"/>
      <c r="K1114" s="37"/>
    </row>
    <row r="1115" spans="1:11" ht="12" customHeight="1" x14ac:dyDescent="0.15">
      <c r="A1115" s="37"/>
      <c r="K1115" s="37"/>
    </row>
    <row r="1116" spans="1:11" ht="12" customHeight="1" x14ac:dyDescent="0.15">
      <c r="A1116" s="37"/>
      <c r="K1116" s="37"/>
    </row>
    <row r="1117" spans="1:11" ht="12" customHeight="1" x14ac:dyDescent="0.15">
      <c r="A1117" s="37"/>
      <c r="K1117" s="37"/>
    </row>
    <row r="1118" spans="1:11" ht="12" customHeight="1" x14ac:dyDescent="0.15">
      <c r="A1118" s="37"/>
      <c r="K1118" s="37"/>
    </row>
    <row r="1119" spans="1:11" ht="12" customHeight="1" x14ac:dyDescent="0.15">
      <c r="A1119" s="37"/>
      <c r="K1119" s="37"/>
    </row>
    <row r="1120" spans="1:11" ht="12" customHeight="1" x14ac:dyDescent="0.15">
      <c r="A1120" s="37"/>
      <c r="K1120" s="37"/>
    </row>
    <row r="1121" spans="1:11" ht="12" customHeight="1" x14ac:dyDescent="0.15">
      <c r="A1121" s="37"/>
      <c r="K1121" s="37"/>
    </row>
    <row r="1122" spans="1:11" ht="12" customHeight="1" x14ac:dyDescent="0.15">
      <c r="A1122" s="37"/>
      <c r="K1122" s="37"/>
    </row>
    <row r="1123" spans="1:11" ht="12" customHeight="1" x14ac:dyDescent="0.15">
      <c r="A1123" s="37"/>
      <c r="K1123" s="37"/>
    </row>
    <row r="1124" spans="1:11" ht="12" customHeight="1" x14ac:dyDescent="0.15">
      <c r="A1124" s="37"/>
      <c r="K1124" s="37"/>
    </row>
    <row r="1125" spans="1:11" ht="12" customHeight="1" x14ac:dyDescent="0.15">
      <c r="A1125" s="37"/>
      <c r="K1125" s="37"/>
    </row>
    <row r="1126" spans="1:11" ht="12" customHeight="1" x14ac:dyDescent="0.15">
      <c r="A1126" s="37"/>
      <c r="K1126" s="37"/>
    </row>
    <row r="1127" spans="1:11" ht="12" customHeight="1" x14ac:dyDescent="0.15">
      <c r="A1127" s="37"/>
      <c r="K1127" s="37"/>
    </row>
    <row r="1128" spans="1:11" ht="12" customHeight="1" x14ac:dyDescent="0.15">
      <c r="A1128" s="37"/>
      <c r="K1128" s="37"/>
    </row>
    <row r="1129" spans="1:11" ht="12" customHeight="1" x14ac:dyDescent="0.15">
      <c r="A1129" s="37"/>
      <c r="K1129" s="37"/>
    </row>
    <row r="1130" spans="1:11" ht="12" customHeight="1" x14ac:dyDescent="0.15">
      <c r="A1130" s="37"/>
      <c r="K1130" s="37"/>
    </row>
    <row r="1131" spans="1:11" ht="12" customHeight="1" x14ac:dyDescent="0.15">
      <c r="A1131" s="37"/>
      <c r="K1131" s="37"/>
    </row>
    <row r="1132" spans="1:11" ht="12" customHeight="1" x14ac:dyDescent="0.15">
      <c r="A1132" s="37"/>
      <c r="K1132" s="37"/>
    </row>
    <row r="1133" spans="1:11" ht="12" customHeight="1" x14ac:dyDescent="0.15">
      <c r="A1133" s="37"/>
      <c r="K1133" s="37"/>
    </row>
    <row r="1134" spans="1:11" ht="12" customHeight="1" x14ac:dyDescent="0.15">
      <c r="A1134" s="37"/>
      <c r="K1134" s="37"/>
    </row>
    <row r="1135" spans="1:11" ht="12" customHeight="1" x14ac:dyDescent="0.15">
      <c r="A1135" s="37"/>
      <c r="K1135" s="37"/>
    </row>
    <row r="1136" spans="1:11" ht="12" customHeight="1" x14ac:dyDescent="0.15">
      <c r="A1136" s="37"/>
      <c r="K1136" s="37"/>
    </row>
    <row r="1137" spans="1:11" ht="12" customHeight="1" x14ac:dyDescent="0.15">
      <c r="A1137" s="37"/>
      <c r="K1137" s="37"/>
    </row>
    <row r="1138" spans="1:11" ht="12" customHeight="1" x14ac:dyDescent="0.15">
      <c r="A1138" s="37"/>
      <c r="K1138" s="37"/>
    </row>
    <row r="1139" spans="1:11" ht="12" customHeight="1" x14ac:dyDescent="0.15">
      <c r="A1139" s="37"/>
      <c r="K1139" s="37"/>
    </row>
    <row r="1140" spans="1:11" ht="12" customHeight="1" x14ac:dyDescent="0.15">
      <c r="A1140" s="37"/>
      <c r="K1140" s="37"/>
    </row>
    <row r="1141" spans="1:11" ht="12" customHeight="1" x14ac:dyDescent="0.15">
      <c r="A1141" s="37"/>
      <c r="K1141" s="37"/>
    </row>
    <row r="1142" spans="1:11" ht="12" customHeight="1" x14ac:dyDescent="0.15">
      <c r="A1142" s="37"/>
      <c r="K1142" s="37"/>
    </row>
    <row r="1143" spans="1:11" ht="12" customHeight="1" x14ac:dyDescent="0.15">
      <c r="A1143" s="37"/>
      <c r="K1143" s="37"/>
    </row>
    <row r="1144" spans="1:11" ht="12" customHeight="1" x14ac:dyDescent="0.15">
      <c r="A1144" s="37"/>
      <c r="K1144" s="37"/>
    </row>
    <row r="1145" spans="1:11" ht="12" customHeight="1" x14ac:dyDescent="0.15">
      <c r="A1145" s="37"/>
      <c r="K1145" s="37"/>
    </row>
    <row r="1146" spans="1:11" ht="12" customHeight="1" x14ac:dyDescent="0.15">
      <c r="A1146" s="37"/>
      <c r="K1146" s="37"/>
    </row>
    <row r="1147" spans="1:11" ht="12" customHeight="1" x14ac:dyDescent="0.15">
      <c r="A1147" s="37"/>
      <c r="K1147" s="37"/>
    </row>
    <row r="1148" spans="1:11" ht="12" customHeight="1" x14ac:dyDescent="0.15">
      <c r="A1148" s="37"/>
      <c r="K1148" s="37"/>
    </row>
    <row r="1149" spans="1:11" ht="12" customHeight="1" x14ac:dyDescent="0.15">
      <c r="A1149" s="37"/>
      <c r="K1149" s="37"/>
    </row>
    <row r="1150" spans="1:11" ht="12" customHeight="1" x14ac:dyDescent="0.15">
      <c r="A1150" s="37"/>
      <c r="K1150" s="37"/>
    </row>
    <row r="1151" spans="1:11" ht="12" customHeight="1" x14ac:dyDescent="0.15">
      <c r="A1151" s="37"/>
      <c r="K1151" s="37"/>
    </row>
    <row r="1152" spans="1:11" ht="12" customHeight="1" x14ac:dyDescent="0.15">
      <c r="A1152" s="37"/>
      <c r="K1152" s="37"/>
    </row>
    <row r="1153" spans="1:11" ht="12" customHeight="1" x14ac:dyDescent="0.15">
      <c r="A1153" s="37"/>
      <c r="K1153" s="37"/>
    </row>
    <row r="1154" spans="1:11" ht="12" customHeight="1" x14ac:dyDescent="0.15">
      <c r="A1154" s="37"/>
      <c r="K1154" s="37"/>
    </row>
    <row r="1155" spans="1:11" ht="12" customHeight="1" x14ac:dyDescent="0.15">
      <c r="A1155" s="37"/>
      <c r="K1155" s="37"/>
    </row>
    <row r="1156" spans="1:11" ht="12" customHeight="1" x14ac:dyDescent="0.15">
      <c r="A1156" s="37"/>
      <c r="K1156" s="37"/>
    </row>
    <row r="1157" spans="1:11" ht="12" customHeight="1" x14ac:dyDescent="0.15">
      <c r="A1157" s="37"/>
      <c r="K1157" s="37"/>
    </row>
    <row r="1158" spans="1:11" ht="12" customHeight="1" x14ac:dyDescent="0.15">
      <c r="A1158" s="37"/>
      <c r="K1158" s="37"/>
    </row>
    <row r="1159" spans="1:11" ht="12" customHeight="1" x14ac:dyDescent="0.15">
      <c r="A1159" s="37"/>
      <c r="K1159" s="37"/>
    </row>
    <row r="1160" spans="1:11" ht="12" customHeight="1" x14ac:dyDescent="0.15">
      <c r="A1160" s="37"/>
      <c r="K1160" s="37"/>
    </row>
    <row r="1161" spans="1:11" ht="12" customHeight="1" x14ac:dyDescent="0.15">
      <c r="A1161" s="37"/>
      <c r="K1161" s="37"/>
    </row>
    <row r="1162" spans="1:11" ht="12" customHeight="1" x14ac:dyDescent="0.15">
      <c r="A1162" s="37"/>
      <c r="K1162" s="37"/>
    </row>
    <row r="1163" spans="1:11" ht="12" customHeight="1" x14ac:dyDescent="0.15">
      <c r="A1163" s="37"/>
      <c r="K1163" s="37"/>
    </row>
    <row r="1164" spans="1:11" ht="12" customHeight="1" x14ac:dyDescent="0.15">
      <c r="A1164" s="37"/>
      <c r="K1164" s="37"/>
    </row>
    <row r="1165" spans="1:11" ht="12" customHeight="1" x14ac:dyDescent="0.15">
      <c r="A1165" s="37"/>
      <c r="K1165" s="37"/>
    </row>
    <row r="1166" spans="1:11" ht="12" customHeight="1" x14ac:dyDescent="0.15">
      <c r="A1166" s="37"/>
      <c r="K1166" s="37"/>
    </row>
    <row r="1167" spans="1:11" ht="12" customHeight="1" x14ac:dyDescent="0.15">
      <c r="A1167" s="37"/>
      <c r="K1167" s="37"/>
    </row>
    <row r="1168" spans="1:11" ht="12" customHeight="1" x14ac:dyDescent="0.15">
      <c r="A1168" s="37"/>
      <c r="K1168" s="37"/>
    </row>
    <row r="1169" spans="1:11" ht="12" customHeight="1" x14ac:dyDescent="0.15">
      <c r="A1169" s="37"/>
      <c r="K1169" s="37"/>
    </row>
    <row r="1170" spans="1:11" ht="12" customHeight="1" x14ac:dyDescent="0.15">
      <c r="A1170" s="37"/>
      <c r="K1170" s="37"/>
    </row>
    <row r="1171" spans="1:11" ht="12" customHeight="1" x14ac:dyDescent="0.15">
      <c r="A1171" s="37"/>
      <c r="K1171" s="37"/>
    </row>
    <row r="1172" spans="1:11" ht="12" customHeight="1" x14ac:dyDescent="0.15">
      <c r="A1172" s="37"/>
      <c r="K1172" s="37"/>
    </row>
    <row r="1173" spans="1:11" ht="12" customHeight="1" x14ac:dyDescent="0.15">
      <c r="A1173" s="37"/>
      <c r="K1173" s="37"/>
    </row>
    <row r="1174" spans="1:11" ht="12" customHeight="1" x14ac:dyDescent="0.15">
      <c r="A1174" s="37"/>
      <c r="K1174" s="37"/>
    </row>
    <row r="1175" spans="1:11" ht="12" customHeight="1" x14ac:dyDescent="0.15">
      <c r="A1175" s="37"/>
      <c r="K1175" s="37"/>
    </row>
    <row r="1176" spans="1:11" ht="12" customHeight="1" x14ac:dyDescent="0.15">
      <c r="A1176" s="37"/>
      <c r="K1176" s="37"/>
    </row>
    <row r="1177" spans="1:11" ht="12" customHeight="1" x14ac:dyDescent="0.15">
      <c r="A1177" s="37"/>
      <c r="K1177" s="37"/>
    </row>
    <row r="1178" spans="1:11" ht="12" customHeight="1" x14ac:dyDescent="0.15">
      <c r="A1178" s="37"/>
      <c r="K1178" s="37"/>
    </row>
    <row r="1179" spans="1:11" ht="12" customHeight="1" x14ac:dyDescent="0.15">
      <c r="A1179" s="37"/>
      <c r="K1179" s="37"/>
    </row>
    <row r="1180" spans="1:11" ht="12" customHeight="1" x14ac:dyDescent="0.15">
      <c r="A1180" s="37"/>
      <c r="K1180" s="37"/>
    </row>
    <row r="1181" spans="1:11" ht="12" customHeight="1" x14ac:dyDescent="0.15">
      <c r="A1181" s="37"/>
      <c r="K1181" s="37"/>
    </row>
    <row r="1182" spans="1:11" ht="12" customHeight="1" x14ac:dyDescent="0.15">
      <c r="A1182" s="37"/>
      <c r="K1182" s="37"/>
    </row>
    <row r="1183" spans="1:11" ht="12" customHeight="1" x14ac:dyDescent="0.15">
      <c r="A1183" s="37"/>
      <c r="K1183" s="37"/>
    </row>
    <row r="1184" spans="1:11" ht="12" customHeight="1" x14ac:dyDescent="0.15">
      <c r="A1184" s="37"/>
      <c r="K1184" s="37"/>
    </row>
    <row r="1185" spans="1:11" ht="12" customHeight="1" x14ac:dyDescent="0.15">
      <c r="A1185" s="37"/>
      <c r="K1185" s="37"/>
    </row>
    <row r="1186" spans="1:11" ht="12" customHeight="1" x14ac:dyDescent="0.15">
      <c r="A1186" s="37"/>
      <c r="K1186" s="37"/>
    </row>
    <row r="1187" spans="1:11" ht="12" customHeight="1" x14ac:dyDescent="0.15">
      <c r="A1187" s="37"/>
      <c r="K1187" s="37"/>
    </row>
    <row r="1188" spans="1:11" ht="12" customHeight="1" x14ac:dyDescent="0.15">
      <c r="A1188" s="37"/>
      <c r="K1188" s="37"/>
    </row>
    <row r="1189" spans="1:11" ht="12" customHeight="1" x14ac:dyDescent="0.15">
      <c r="A1189" s="37"/>
      <c r="K1189" s="37"/>
    </row>
    <row r="1190" spans="1:11" ht="12" customHeight="1" x14ac:dyDescent="0.15">
      <c r="A1190" s="37"/>
      <c r="K1190" s="37"/>
    </row>
    <row r="1191" spans="1:11" ht="12" customHeight="1" x14ac:dyDescent="0.15">
      <c r="A1191" s="37"/>
      <c r="K1191" s="37"/>
    </row>
    <row r="1192" spans="1:11" ht="12" customHeight="1" x14ac:dyDescent="0.15">
      <c r="A1192" s="37"/>
      <c r="K1192" s="37"/>
    </row>
    <row r="1193" spans="1:11" ht="12" customHeight="1" x14ac:dyDescent="0.15">
      <c r="A1193" s="37"/>
      <c r="K1193" s="37"/>
    </row>
    <row r="1194" spans="1:11" ht="12" customHeight="1" x14ac:dyDescent="0.15">
      <c r="A1194" s="37"/>
      <c r="K1194" s="37"/>
    </row>
    <row r="1195" spans="1:11" ht="12" customHeight="1" x14ac:dyDescent="0.15">
      <c r="A1195" s="37"/>
      <c r="K1195" s="37"/>
    </row>
    <row r="1196" spans="1:11" ht="12" customHeight="1" x14ac:dyDescent="0.15">
      <c r="A1196" s="37"/>
      <c r="K1196" s="37"/>
    </row>
    <row r="1197" spans="1:11" ht="12" customHeight="1" x14ac:dyDescent="0.15">
      <c r="A1197" s="37"/>
      <c r="K1197" s="37"/>
    </row>
    <row r="1198" spans="1:11" ht="12" customHeight="1" x14ac:dyDescent="0.15">
      <c r="A1198" s="37"/>
      <c r="K1198" s="37"/>
    </row>
    <row r="1199" spans="1:11" ht="12" customHeight="1" x14ac:dyDescent="0.15">
      <c r="A1199" s="37"/>
      <c r="K1199" s="37"/>
    </row>
    <row r="1200" spans="1:11" ht="12" customHeight="1" x14ac:dyDescent="0.15">
      <c r="A1200" s="37"/>
      <c r="K1200" s="37"/>
    </row>
    <row r="1201" spans="1:11" ht="12" customHeight="1" x14ac:dyDescent="0.15">
      <c r="A1201" s="37"/>
      <c r="K1201" s="37"/>
    </row>
    <row r="1202" spans="1:11" ht="12" customHeight="1" x14ac:dyDescent="0.15">
      <c r="A1202" s="37"/>
      <c r="K1202" s="37"/>
    </row>
    <row r="1203" spans="1:11" ht="12" customHeight="1" x14ac:dyDescent="0.15">
      <c r="A1203" s="37"/>
      <c r="K1203" s="37"/>
    </row>
    <row r="1204" spans="1:11" ht="12" customHeight="1" x14ac:dyDescent="0.15">
      <c r="A1204" s="37"/>
      <c r="K1204" s="37"/>
    </row>
    <row r="1205" spans="1:11" ht="12" customHeight="1" x14ac:dyDescent="0.15">
      <c r="A1205" s="37"/>
      <c r="K1205" s="37"/>
    </row>
    <row r="1206" spans="1:11" ht="12" customHeight="1" x14ac:dyDescent="0.15">
      <c r="A1206" s="37"/>
      <c r="K1206" s="37"/>
    </row>
    <row r="1207" spans="1:11" ht="12" customHeight="1" x14ac:dyDescent="0.15">
      <c r="A1207" s="37"/>
      <c r="K1207" s="37"/>
    </row>
    <row r="1208" spans="1:11" ht="12" customHeight="1" x14ac:dyDescent="0.15">
      <c r="A1208" s="37"/>
      <c r="K1208" s="37"/>
    </row>
    <row r="1209" spans="1:11" ht="12" customHeight="1" x14ac:dyDescent="0.15">
      <c r="A1209" s="37"/>
    </row>
  </sheetData>
  <mergeCells count="2">
    <mergeCell ref="A1:E4"/>
    <mergeCell ref="Q11:R12"/>
  </mergeCells>
  <phoneticPr fontId="2" type="noConversion"/>
  <conditionalFormatting sqref="Q15:Q32">
    <cfRule type="cellIs" dxfId="0" priority="1" operator="greaterThan">
      <formula>(IF(R15=12,228000)+IF(R15&lt;12,171000))</formula>
    </cfRule>
  </conditionalFormatting>
  <printOptions horizontalCentered="1" verticalCentered="1"/>
  <pageMargins left="0.25" right="0.44" top="7.0000000000000007E-2" bottom="0.02" header="0.5" footer="0.5"/>
  <pageSetup scale="90" orientation="portrait" horizontalDpi="300" verticalDpi="300" r:id="rId1"/>
  <headerFooter alignWithMargins="0">
    <oddFooter>&amp;R13August2019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1211"/>
  <sheetViews>
    <sheetView showGridLines="0" showZeros="0" zoomScale="120" zoomScaleNormal="120" workbookViewId="0">
      <selection activeCell="E5" sqref="E5"/>
    </sheetView>
  </sheetViews>
  <sheetFormatPr baseColWidth="10" defaultColWidth="10.7109375" defaultRowHeight="12" customHeight="1" x14ac:dyDescent="0.15"/>
  <cols>
    <col min="1" max="1" width="2.7109375" style="50" customWidth="1"/>
    <col min="2" max="2" width="2.140625" style="37" customWidth="1"/>
    <col min="3" max="3" width="1.7109375" style="37" customWidth="1"/>
    <col min="4" max="4" width="20.7109375" style="49" customWidth="1"/>
    <col min="5" max="5" width="2.7109375" style="49" customWidth="1"/>
    <col min="6" max="6" width="12.5703125" style="49" customWidth="1"/>
    <col min="7" max="7" width="12.5703125" style="37" customWidth="1"/>
    <col min="8" max="8" width="5.5703125" style="37" bestFit="1" customWidth="1"/>
    <col min="9" max="9" width="6" style="37" customWidth="1"/>
    <col min="10" max="10" width="4.7109375" style="33" customWidth="1"/>
    <col min="11" max="11" width="13" style="50" customWidth="1"/>
    <col min="12" max="13" width="13" style="37" customWidth="1"/>
    <col min="14" max="14" width="2.85546875" style="37" customWidth="1"/>
    <col min="15" max="15" width="33.28515625" style="36" customWidth="1"/>
    <col min="16" max="16" width="2.7109375" style="37" customWidth="1"/>
    <col min="17" max="21" width="10.7109375" style="37" customWidth="1"/>
    <col min="22" max="16384" width="10.7109375" style="37"/>
  </cols>
  <sheetData>
    <row r="1" spans="1:17" s="52" customFormat="1" ht="12" customHeight="1" x14ac:dyDescent="0.15">
      <c r="A1" s="268" t="str">
        <f>'YR 1'!A1</f>
        <v>Please make sure that the fringe rates and the health insurance rates are correct before budget creation!</v>
      </c>
      <c r="D1" s="135"/>
      <c r="E1" s="135"/>
      <c r="F1" s="135"/>
      <c r="J1" s="136"/>
      <c r="L1" s="37"/>
      <c r="M1" s="37"/>
      <c r="O1" s="36"/>
      <c r="P1" s="37"/>
      <c r="Q1" s="37"/>
    </row>
    <row r="2" spans="1:17" ht="12" customHeight="1" x14ac:dyDescent="0.15">
      <c r="B2" s="142"/>
      <c r="G2" s="7"/>
      <c r="K2" s="202"/>
      <c r="O2" s="143"/>
    </row>
    <row r="3" spans="1:17" ht="15.5" customHeight="1" x14ac:dyDescent="0.15">
      <c r="B3" s="142"/>
      <c r="G3" s="7">
        <v>7</v>
      </c>
      <c r="K3" s="37"/>
      <c r="L3" s="267" t="s">
        <v>11</v>
      </c>
      <c r="M3" s="267"/>
      <c r="N3" s="267"/>
      <c r="O3" s="37"/>
    </row>
    <row r="4" spans="1:17" ht="12" customHeight="1" x14ac:dyDescent="0.15">
      <c r="B4" s="142"/>
      <c r="G4" s="8"/>
      <c r="K4" s="37"/>
      <c r="L4" s="267"/>
      <c r="M4" s="267"/>
      <c r="N4" s="267"/>
      <c r="O4" s="37"/>
    </row>
    <row r="5" spans="1:17" ht="12" customHeight="1" x14ac:dyDescent="0.15">
      <c r="F5" s="144"/>
      <c r="G5" s="145"/>
      <c r="K5" s="37"/>
      <c r="L5" s="267"/>
      <c r="M5" s="267"/>
      <c r="N5" s="267"/>
      <c r="O5" s="37"/>
    </row>
    <row r="6" spans="1:17" ht="12" customHeight="1" x14ac:dyDescent="0.15">
      <c r="G6" s="145" t="s">
        <v>1</v>
      </c>
      <c r="K6" s="37"/>
      <c r="O6" s="37"/>
    </row>
    <row r="7" spans="1:17" ht="12" customHeight="1" x14ac:dyDescent="0.15">
      <c r="A7" s="51" t="s">
        <v>44</v>
      </c>
      <c r="B7" s="52"/>
      <c r="C7" s="52"/>
      <c r="D7" s="53"/>
      <c r="E7" s="53"/>
      <c r="F7" s="53"/>
      <c r="G7" s="53"/>
      <c r="H7" s="54"/>
      <c r="I7" s="55"/>
      <c r="J7" s="55"/>
      <c r="K7" s="56" t="s">
        <v>35</v>
      </c>
      <c r="L7" s="7"/>
      <c r="M7" s="7"/>
      <c r="O7" s="37"/>
    </row>
    <row r="8" spans="1:17" ht="12" customHeight="1" x14ac:dyDescent="0.15">
      <c r="A8" s="10"/>
      <c r="B8" s="11"/>
      <c r="C8" s="11"/>
      <c r="D8" s="137" t="str">
        <f>'YR 1'!D8</f>
        <v>UNIVERSITY OF SOUTH CAROLINA</v>
      </c>
      <c r="E8" s="11"/>
      <c r="F8" s="11"/>
      <c r="G8" s="11"/>
      <c r="H8" s="13"/>
      <c r="I8" s="14"/>
      <c r="J8" s="11"/>
      <c r="K8" s="78">
        <f>'YR 1'!K8</f>
        <v>0</v>
      </c>
      <c r="L8" s="59"/>
      <c r="M8" s="59"/>
    </row>
    <row r="9" spans="1:17" ht="12" customHeight="1" x14ac:dyDescent="0.15">
      <c r="A9" s="32"/>
      <c r="B9" s="15"/>
      <c r="C9" s="15"/>
      <c r="D9" s="107"/>
      <c r="E9" s="15"/>
      <c r="F9" s="15"/>
      <c r="G9" s="15"/>
      <c r="H9" s="138"/>
      <c r="I9" s="18"/>
      <c r="J9" s="15"/>
      <c r="K9" s="74" t="s">
        <v>46</v>
      </c>
      <c r="L9" s="59"/>
      <c r="M9" s="59"/>
    </row>
    <row r="10" spans="1:17" ht="12" customHeight="1" x14ac:dyDescent="0.15">
      <c r="A10" s="50" t="s">
        <v>45</v>
      </c>
      <c r="D10" s="60"/>
      <c r="E10" s="60"/>
      <c r="F10" s="60"/>
      <c r="G10" s="60"/>
      <c r="H10" s="61"/>
      <c r="I10" s="62"/>
      <c r="J10" s="146"/>
      <c r="K10" s="229">
        <f>'YR 1'!K10</f>
        <v>0</v>
      </c>
      <c r="L10" s="8"/>
      <c r="M10" s="8"/>
    </row>
    <row r="11" spans="1:17" ht="12" customHeight="1" x14ac:dyDescent="0.15">
      <c r="A11" s="10"/>
      <c r="B11" s="11"/>
      <c r="C11" s="11"/>
      <c r="D11" s="139">
        <f>'YR 1'!D11</f>
        <v>0</v>
      </c>
      <c r="E11" s="19"/>
      <c r="F11" s="19"/>
      <c r="G11" s="19"/>
      <c r="H11" s="18"/>
      <c r="I11" s="18"/>
      <c r="J11" s="147"/>
      <c r="K11" s="229" t="str">
        <f>'YR 5'!K11</f>
        <v>12/31/07</v>
      </c>
    </row>
    <row r="12" spans="1:17" ht="12" customHeight="1" x14ac:dyDescent="0.15">
      <c r="A12" s="50" t="s">
        <v>47</v>
      </c>
      <c r="D12" s="64"/>
      <c r="E12" s="64"/>
      <c r="F12" s="64"/>
      <c r="G12" s="64"/>
      <c r="H12" s="148"/>
      <c r="I12" s="101" t="s">
        <v>12</v>
      </c>
      <c r="J12" s="149"/>
      <c r="K12" s="70"/>
      <c r="L12" s="59"/>
      <c r="M12" s="59"/>
    </row>
    <row r="13" spans="1:17" ht="12" customHeight="1" x14ac:dyDescent="0.15">
      <c r="A13" s="50" t="s">
        <v>48</v>
      </c>
      <c r="D13" s="64"/>
      <c r="E13" s="64"/>
      <c r="F13" s="64"/>
      <c r="G13" s="64"/>
      <c r="H13" s="71"/>
      <c r="I13" s="72" t="s">
        <v>49</v>
      </c>
      <c r="J13" s="73"/>
      <c r="K13" s="74" t="s">
        <v>50</v>
      </c>
      <c r="L13" s="8"/>
      <c r="M13" s="8"/>
    </row>
    <row r="14" spans="1:17" ht="12" customHeight="1" x14ac:dyDescent="0.15">
      <c r="B14" s="75"/>
      <c r="C14" s="75"/>
      <c r="D14" s="76"/>
      <c r="E14" s="76"/>
      <c r="F14" s="76"/>
      <c r="G14" s="76"/>
      <c r="H14" s="77" t="s">
        <v>51</v>
      </c>
      <c r="I14" s="78" t="s">
        <v>52</v>
      </c>
      <c r="J14" s="78" t="s">
        <v>53</v>
      </c>
      <c r="K14" s="79"/>
      <c r="L14" s="8"/>
      <c r="M14" s="8"/>
    </row>
    <row r="15" spans="1:17" ht="12" customHeight="1" x14ac:dyDescent="0.15">
      <c r="A15" s="80">
        <v>1</v>
      </c>
      <c r="B15" s="139"/>
      <c r="C15" s="21"/>
      <c r="D15" s="82">
        <f>'YR 1'!D15</f>
        <v>0</v>
      </c>
      <c r="E15" s="82"/>
      <c r="F15" s="82"/>
      <c r="G15" s="82"/>
      <c r="H15" s="150">
        <f>'YR 1'!H15+'YR 2'!H15+'YR 3'!H15+'YR 4'!H15+'YR 5'!H15</f>
        <v>0</v>
      </c>
      <c r="I15" s="151">
        <f>'YR 1'!I15+'YR 2'!I15+'YR 3'!I15+'YR 4'!I15+'YR 5'!I15</f>
        <v>0</v>
      </c>
      <c r="J15" s="151">
        <f>'YR 1'!J15+'YR 2'!J15+'YR 3'!J15+'YR 4'!J15+'YR 5'!J15</f>
        <v>0</v>
      </c>
      <c r="K15" s="152">
        <f>'YR 1'!K15+'YR 2'!K15+'YR 3'!K15+'YR 4'!K15+'YR 5'!K15</f>
        <v>0</v>
      </c>
      <c r="L15" s="28"/>
      <c r="M15" s="28"/>
    </row>
    <row r="16" spans="1:17" ht="12" customHeight="1" x14ac:dyDescent="0.15">
      <c r="A16" s="80">
        <v>2</v>
      </c>
      <c r="B16" s="139"/>
      <c r="C16" s="21"/>
      <c r="D16" s="82">
        <f>'YR 1'!D16</f>
        <v>0</v>
      </c>
      <c r="E16" s="82"/>
      <c r="F16" s="82"/>
      <c r="G16" s="82"/>
      <c r="H16" s="150">
        <f>'YR 1'!H16+'YR 2'!H16+'YR 3'!H16+'YR 4'!H16+'YR 5'!H16</f>
        <v>0</v>
      </c>
      <c r="I16" s="151">
        <f>'YR 1'!I16+'YR 2'!I16+'YR 3'!I16+'YR 4'!I16+'YR 5'!I16</f>
        <v>0</v>
      </c>
      <c r="J16" s="151">
        <f>'YR 1'!J16+'YR 2'!J16+'YR 3'!J16+'YR 4'!J16+'YR 5'!J16</f>
        <v>0</v>
      </c>
      <c r="K16" s="152">
        <f>'YR 1'!K16+'YR 2'!K16+'YR 3'!K16+'YR 4'!K16+'YR 5'!K16</f>
        <v>0</v>
      </c>
      <c r="L16" s="28"/>
      <c r="M16" s="28"/>
    </row>
    <row r="17" spans="1:13" ht="12" customHeight="1" x14ac:dyDescent="0.15">
      <c r="A17" s="80">
        <v>3</v>
      </c>
      <c r="B17" s="139"/>
      <c r="C17" s="21"/>
      <c r="D17" s="82">
        <f>'YR 1'!D17</f>
        <v>0</v>
      </c>
      <c r="E17" s="82"/>
      <c r="F17" s="82"/>
      <c r="G17" s="82"/>
      <c r="H17" s="150">
        <f>'YR 1'!H17+'YR 2'!H17+'YR 3'!H17+'YR 4'!H17+'YR 5'!H17</f>
        <v>0</v>
      </c>
      <c r="I17" s="151">
        <f>'YR 1'!I17+'YR 2'!I17+'YR 3'!I17+'YR 4'!I17+'YR 5'!I17</f>
        <v>0</v>
      </c>
      <c r="J17" s="151">
        <f>'YR 1'!J17+'YR 2'!J17+'YR 3'!J17+'YR 4'!J17+'YR 5'!J17</f>
        <v>0</v>
      </c>
      <c r="K17" s="152">
        <f>'YR 1'!K17+'YR 2'!K17+'YR 3'!K17+'YR 4'!K17+'YR 5'!K17</f>
        <v>0</v>
      </c>
      <c r="L17" s="28"/>
      <c r="M17" s="28"/>
    </row>
    <row r="18" spans="1:13" ht="12" customHeight="1" x14ac:dyDescent="0.15">
      <c r="A18" s="80">
        <v>4</v>
      </c>
      <c r="B18" s="139"/>
      <c r="C18" s="21"/>
      <c r="D18" s="82">
        <f>'YR 1'!D18</f>
        <v>0</v>
      </c>
      <c r="E18" s="82"/>
      <c r="F18" s="82"/>
      <c r="G18" s="82"/>
      <c r="H18" s="150">
        <f>'YR 1'!H18+'YR 2'!H18+'YR 3'!H18+'YR 4'!H18+'YR 5'!H18</f>
        <v>0</v>
      </c>
      <c r="I18" s="151">
        <f>'YR 1'!I18+'YR 2'!I18+'YR 3'!I18+'YR 4'!I18+'YR 5'!I18</f>
        <v>0</v>
      </c>
      <c r="J18" s="151">
        <f>'YR 1'!J18+'YR 2'!J18+'YR 3'!J18+'YR 4'!J18+'YR 5'!J18</f>
        <v>0</v>
      </c>
      <c r="K18" s="152">
        <f>'YR 1'!K18+'YR 2'!K18+'YR 3'!K18+'YR 4'!K18+'YR 5'!K18</f>
        <v>0</v>
      </c>
      <c r="L18" s="28"/>
      <c r="M18" s="28"/>
    </row>
    <row r="19" spans="1:13" ht="12" customHeight="1" x14ac:dyDescent="0.15">
      <c r="A19" s="80">
        <v>5</v>
      </c>
      <c r="B19" s="139"/>
      <c r="C19" s="21"/>
      <c r="D19" s="82">
        <f>'YR 1'!D19</f>
        <v>0</v>
      </c>
      <c r="E19" s="82"/>
      <c r="F19" s="82"/>
      <c r="G19" s="82"/>
      <c r="H19" s="150">
        <f>'YR 1'!H19+'YR 2'!H19+'YR 3'!H19+'YR 4'!H19+'YR 5'!H19</f>
        <v>0</v>
      </c>
      <c r="I19" s="151">
        <f>'YR 1'!I19+'YR 2'!I19+'YR 3'!I19+'YR 4'!I19+'YR 5'!I19</f>
        <v>0</v>
      </c>
      <c r="J19" s="151">
        <f>'YR 1'!J19+'YR 2'!J19+'YR 3'!J19+'YR 4'!J19+'YR 5'!J19</f>
        <v>0</v>
      </c>
      <c r="K19" s="152">
        <f>'YR 1'!K19+'YR 2'!K19+'YR 3'!K19+'YR 4'!K19+'YR 5'!K19</f>
        <v>0</v>
      </c>
      <c r="L19" s="28"/>
      <c r="M19" s="28"/>
    </row>
    <row r="20" spans="1:13" ht="12" customHeight="1" x14ac:dyDescent="0.15">
      <c r="A20" s="80">
        <v>6</v>
      </c>
      <c r="B20" s="139"/>
      <c r="C20" s="21"/>
      <c r="D20" s="82">
        <f>'YR 1'!D20</f>
        <v>0</v>
      </c>
      <c r="E20" s="82"/>
      <c r="F20" s="82"/>
      <c r="G20" s="82"/>
      <c r="H20" s="150">
        <f>'YR 1'!H20+'YR 2'!H20+'YR 3'!H20+'YR 4'!H20+'YR 5'!H20</f>
        <v>0</v>
      </c>
      <c r="I20" s="151">
        <f>'YR 1'!I20+'YR 2'!I20+'YR 3'!I20+'YR 4'!I20+'YR 5'!I20</f>
        <v>0</v>
      </c>
      <c r="J20" s="151">
        <f>'YR 1'!J20+'YR 2'!J20+'YR 3'!J20+'YR 4'!J20+'YR 5'!J20</f>
        <v>0</v>
      </c>
      <c r="K20" s="152">
        <f>'YR 1'!K20+'YR 2'!K20+'YR 3'!K20+'YR 4'!K20+'YR 5'!K20</f>
        <v>0</v>
      </c>
      <c r="L20" s="28"/>
      <c r="M20" s="28"/>
    </row>
    <row r="21" spans="1:13" ht="12" customHeight="1" x14ac:dyDescent="0.15">
      <c r="A21" s="80">
        <v>7</v>
      </c>
      <c r="B21" s="139"/>
      <c r="C21" s="21"/>
      <c r="D21" s="82">
        <f>'YR 1'!D21</f>
        <v>0</v>
      </c>
      <c r="E21" s="82"/>
      <c r="F21" s="82"/>
      <c r="G21" s="82"/>
      <c r="H21" s="150">
        <f>'YR 1'!H21+'YR 2'!H21+'YR 3'!H21+'YR 4'!H21+'YR 5'!H21</f>
        <v>0</v>
      </c>
      <c r="I21" s="151">
        <f>'YR 1'!I21+'YR 2'!I21+'YR 3'!I21+'YR 4'!I21+'YR 5'!I21</f>
        <v>0</v>
      </c>
      <c r="J21" s="151">
        <f>'YR 1'!J21+'YR 2'!J21+'YR 3'!J21+'YR 4'!J21+'YR 5'!J21</f>
        <v>0</v>
      </c>
      <c r="K21" s="152">
        <f>'YR 1'!K21+'YR 2'!K21+'YR 3'!K21+'YR 4'!K21+'YR 5'!K21</f>
        <v>0</v>
      </c>
      <c r="L21" s="28"/>
      <c r="M21" s="28"/>
    </row>
    <row r="22" spans="1:13" ht="12" customHeight="1" x14ac:dyDescent="0.15">
      <c r="A22" s="80">
        <v>8</v>
      </c>
      <c r="B22" s="139"/>
      <c r="C22" s="21"/>
      <c r="D22" s="82">
        <f>'YR 1'!D22</f>
        <v>0</v>
      </c>
      <c r="E22" s="82"/>
      <c r="F22" s="82"/>
      <c r="G22" s="82"/>
      <c r="H22" s="150">
        <f>'YR 1'!H22+'YR 2'!H22+'YR 3'!H22+'YR 4'!H22+'YR 5'!H22</f>
        <v>0</v>
      </c>
      <c r="I22" s="151">
        <f>'YR 1'!I22+'YR 2'!I22+'YR 3'!I22+'YR 4'!I22+'YR 5'!I22</f>
        <v>0</v>
      </c>
      <c r="J22" s="151">
        <f>'YR 1'!J22+'YR 2'!J22+'YR 3'!J22+'YR 4'!J22+'YR 5'!J22</f>
        <v>0</v>
      </c>
      <c r="K22" s="152">
        <f>'YR 1'!K22+'YR 2'!K22+'YR 3'!K22+'YR 4'!K22+'YR 5'!K22</f>
        <v>0</v>
      </c>
      <c r="L22" s="28"/>
      <c r="M22" s="28"/>
    </row>
    <row r="23" spans="1:13" ht="12" customHeight="1" x14ac:dyDescent="0.15">
      <c r="A23" s="80">
        <v>9</v>
      </c>
      <c r="B23" s="139"/>
      <c r="C23" s="21"/>
      <c r="D23" s="82">
        <f>'YR 1'!D23</f>
        <v>0</v>
      </c>
      <c r="E23" s="82"/>
      <c r="F23" s="82"/>
      <c r="G23" s="82"/>
      <c r="H23" s="150">
        <f>'YR 1'!H23+'YR 2'!H23+'YR 3'!H23+'YR 4'!H23+'YR 5'!H23</f>
        <v>0</v>
      </c>
      <c r="I23" s="151">
        <f>'YR 1'!I23+'YR 2'!I23+'YR 3'!I23+'YR 4'!I23+'YR 5'!I23</f>
        <v>0</v>
      </c>
      <c r="J23" s="151">
        <f>'YR 1'!J23+'YR 2'!J23+'YR 3'!J23+'YR 4'!J23+'YR 5'!J23</f>
        <v>0</v>
      </c>
      <c r="K23" s="152">
        <f>'YR 1'!K23+'YR 2'!K23+'YR 3'!K23+'YR 4'!K23+'YR 5'!K23</f>
        <v>0</v>
      </c>
      <c r="L23" s="28"/>
      <c r="M23" s="28"/>
    </row>
    <row r="24" spans="1:13" ht="12" customHeight="1" x14ac:dyDescent="0.15">
      <c r="A24" s="80">
        <v>10</v>
      </c>
      <c r="B24" s="139"/>
      <c r="C24" s="21"/>
      <c r="D24" s="82">
        <f>'YR 1'!D24</f>
        <v>0</v>
      </c>
      <c r="E24" s="82"/>
      <c r="F24" s="82"/>
      <c r="G24" s="82"/>
      <c r="H24" s="150">
        <f>'YR 1'!H24+'YR 2'!H24+'YR 3'!H24+'YR 4'!H24+'YR 5'!H24</f>
        <v>0</v>
      </c>
      <c r="I24" s="151">
        <f>'YR 1'!I24+'YR 2'!I24+'YR 3'!I24+'YR 4'!I24+'YR 5'!I24</f>
        <v>0</v>
      </c>
      <c r="J24" s="151">
        <f>'YR 1'!J24+'YR 2'!J24+'YR 3'!J24+'YR 4'!J24+'YR 5'!J24</f>
        <v>0</v>
      </c>
      <c r="K24" s="152">
        <f>'YR 1'!K24+'YR 2'!K24+'YR 3'!K24+'YR 4'!K24+'YR 5'!K24</f>
        <v>0</v>
      </c>
      <c r="L24" s="28"/>
      <c r="M24" s="28"/>
    </row>
    <row r="25" spans="1:13" ht="12" customHeight="1" x14ac:dyDescent="0.15">
      <c r="A25" s="80"/>
      <c r="B25" s="21"/>
      <c r="C25" s="21"/>
      <c r="D25" s="82" t="str">
        <f>'YR 1'!D25</f>
        <v>POST DOC with benefit</v>
      </c>
      <c r="E25" s="82"/>
      <c r="F25" s="82"/>
      <c r="G25" s="82"/>
      <c r="H25" s="150">
        <f>'YR 1'!H25+'YR 2'!H25+'YR 3'!H25+'YR 4'!H25+'YR 5'!H25</f>
        <v>0</v>
      </c>
      <c r="I25" s="151">
        <f>'YR 1'!I25+'YR 2'!I25+'YR 3'!I25+'YR 4'!I25+'YR 5'!I25</f>
        <v>0</v>
      </c>
      <c r="J25" s="151">
        <f>'YR 1'!J25+'YR 2'!J25+'YR 3'!J25+'YR 4'!J25+'YR 5'!J25</f>
        <v>0</v>
      </c>
      <c r="K25" s="152">
        <f>'YR 1'!K25+'YR 2'!K25+'YR 3'!K25+'YR 4'!K25+'YR 5'!K25</f>
        <v>0</v>
      </c>
      <c r="L25" s="28"/>
      <c r="M25" s="28"/>
    </row>
    <row r="26" spans="1:13" ht="12" customHeight="1" x14ac:dyDescent="0.15">
      <c r="A26" s="80"/>
      <c r="B26" s="21"/>
      <c r="C26" s="21"/>
      <c r="D26" s="82" t="str">
        <f>'YR 1'!D26</f>
        <v>POST DOC with benefit</v>
      </c>
      <c r="E26" s="82"/>
      <c r="F26" s="82"/>
      <c r="G26" s="82"/>
      <c r="H26" s="150">
        <f>'YR 1'!H26+'YR 2'!H26+'YR 3'!H26+'YR 4'!H26+'YR 5'!H26</f>
        <v>0</v>
      </c>
      <c r="I26" s="151">
        <f>'YR 1'!I26+'YR 2'!I26+'YR 3'!I26+'YR 4'!I26+'YR 5'!I26</f>
        <v>0</v>
      </c>
      <c r="J26" s="151">
        <f>'YR 1'!J26+'YR 2'!J26+'YR 3'!J26+'YR 4'!J26+'YR 5'!J26</f>
        <v>0</v>
      </c>
      <c r="K26" s="152">
        <f>'YR 1'!K26+'YR 2'!K26+'YR 3'!K26+'YR 4'!K26+'YR 5'!K26</f>
        <v>0</v>
      </c>
      <c r="L26" s="28"/>
      <c r="M26" s="28"/>
    </row>
    <row r="27" spans="1:13" ht="12" customHeight="1" x14ac:dyDescent="0.15">
      <c r="A27" s="80"/>
      <c r="B27" s="21"/>
      <c r="C27" s="21"/>
      <c r="D27" s="82" t="str">
        <f>'YR 1'!D27</f>
        <v>POST DOC with benefit</v>
      </c>
      <c r="E27" s="82"/>
      <c r="F27" s="82"/>
      <c r="G27" s="82"/>
      <c r="H27" s="150">
        <f>'YR 1'!H27+'YR 2'!H27+'YR 3'!H27+'YR 4'!H27+'YR 5'!H27</f>
        <v>0</v>
      </c>
      <c r="I27" s="151">
        <f>'YR 1'!I27+'YR 2'!I27+'YR 3'!I27+'YR 4'!I27+'YR 5'!I27</f>
        <v>0</v>
      </c>
      <c r="J27" s="151">
        <f>'YR 1'!J27+'YR 2'!J27+'YR 3'!J27+'YR 4'!J27+'YR 5'!J27</f>
        <v>0</v>
      </c>
      <c r="K27" s="152">
        <f>'YR 1'!K27+'YR 2'!K27+'YR 3'!K27+'YR 4'!K27+'YR 5'!K27</f>
        <v>0</v>
      </c>
      <c r="L27" s="28"/>
      <c r="M27" s="28"/>
    </row>
    <row r="28" spans="1:13" ht="12" customHeight="1" x14ac:dyDescent="0.15">
      <c r="A28" s="80"/>
      <c r="B28" s="21"/>
      <c r="C28" s="21"/>
      <c r="D28" s="82" t="str">
        <f>'YR 1'!D28</f>
        <v>POST DOC with benefit</v>
      </c>
      <c r="E28" s="82"/>
      <c r="F28" s="82"/>
      <c r="G28" s="82"/>
      <c r="H28" s="150">
        <f>'YR 1'!H28+'YR 2'!H28+'YR 3'!H28+'YR 4'!H28+'YR 5'!H28</f>
        <v>0</v>
      </c>
      <c r="I28" s="151">
        <f>'YR 1'!I28+'YR 2'!I28+'YR 3'!I28+'YR 4'!I28+'YR 5'!I28</f>
        <v>0</v>
      </c>
      <c r="J28" s="151">
        <f>'YR 1'!J28+'YR 2'!J28+'YR 3'!J28+'YR 4'!J28+'YR 5'!J28</f>
        <v>0</v>
      </c>
      <c r="K28" s="152">
        <f>'YR 1'!K28+'YR 2'!K28+'YR 3'!K28+'YR 4'!K28+'YR 5'!K28</f>
        <v>0</v>
      </c>
      <c r="L28" s="28"/>
      <c r="M28" s="28"/>
    </row>
    <row r="29" spans="1:13" ht="12" customHeight="1" x14ac:dyDescent="0.15">
      <c r="A29" s="92">
        <v>11</v>
      </c>
      <c r="B29" s="140">
        <f>'YR 1'!B29</f>
        <v>0</v>
      </c>
      <c r="C29" s="104" t="s">
        <v>56</v>
      </c>
      <c r="D29" s="93"/>
      <c r="E29" s="93"/>
      <c r="F29" s="93"/>
      <c r="G29" s="93"/>
      <c r="H29" s="150">
        <f>'YR 1'!H29+'YR 2'!H29+'YR 3'!H29+'YR 4'!H29+'YR 5'!H29</f>
        <v>0</v>
      </c>
      <c r="I29" s="151">
        <f>'YR 1'!I29+'YR 2'!I29+'YR 3'!I29+'YR 4'!I29+'YR 5'!I29</f>
        <v>0</v>
      </c>
      <c r="J29" s="151">
        <f>'YR 1'!J29+'YR 2'!J29+'YR 3'!J29+'YR 4'!J29+'YR 5'!J29</f>
        <v>0</v>
      </c>
      <c r="K29" s="152">
        <f>'YR 1'!K29+'YR 2'!K29+'YR 3'!K29+'YR 4'!K29+'YR 5'!K29</f>
        <v>0</v>
      </c>
      <c r="L29" s="28"/>
      <c r="M29" s="28"/>
    </row>
    <row r="30" spans="1:13" ht="12" customHeight="1" x14ac:dyDescent="0.15">
      <c r="A30" s="80">
        <v>12</v>
      </c>
      <c r="B30" s="53" t="s">
        <v>57</v>
      </c>
      <c r="C30" s="140"/>
      <c r="D30" s="93" t="s">
        <v>187</v>
      </c>
      <c r="E30" s="93"/>
      <c r="F30" s="93"/>
      <c r="G30" s="93"/>
      <c r="H30" s="153">
        <f>SUM(H15:H29)</f>
        <v>0</v>
      </c>
      <c r="I30" s="153">
        <f>SUM(I15:I29)</f>
        <v>0</v>
      </c>
      <c r="J30" s="153">
        <f>SUM(J15:J29)</f>
        <v>0</v>
      </c>
      <c r="K30" s="154">
        <f>SUM(K15:K29)</f>
        <v>0</v>
      </c>
      <c r="L30" s="28"/>
      <c r="M30" s="28"/>
    </row>
    <row r="31" spans="1:13" ht="12" customHeight="1" x14ac:dyDescent="0.15">
      <c r="A31" s="92" t="s">
        <v>58</v>
      </c>
      <c r="B31" s="104" t="s">
        <v>59</v>
      </c>
      <c r="C31" s="52"/>
      <c r="D31" s="93"/>
      <c r="E31" s="93"/>
      <c r="F31" s="93"/>
      <c r="G31" s="93"/>
      <c r="H31" s="155"/>
      <c r="I31" s="156"/>
      <c r="J31" s="156"/>
      <c r="K31" s="157"/>
      <c r="L31" s="33"/>
      <c r="M31" s="33"/>
    </row>
    <row r="32" spans="1:13" ht="12" customHeight="1" x14ac:dyDescent="0.15">
      <c r="A32" s="92" t="s">
        <v>60</v>
      </c>
      <c r="B32" s="140">
        <f>'YR 1'!B32</f>
        <v>0</v>
      </c>
      <c r="C32" s="52" t="s">
        <v>178</v>
      </c>
      <c r="D32" s="93"/>
      <c r="E32" s="141"/>
      <c r="F32" s="141"/>
      <c r="G32" s="87"/>
      <c r="H32" s="158">
        <f>'YR 1'!H32+'YR 2'!H32+'YR 3'!H32+'YR 4'!H32+'YR 5'!H32</f>
        <v>0</v>
      </c>
      <c r="I32" s="158">
        <f>'YR 1'!I32+'YR 2'!I32+'YR 3'!I32+'YR 4'!I32+'YR 5'!I32</f>
        <v>0</v>
      </c>
      <c r="J32" s="158">
        <f>'YR 1'!J32+'YR 2'!J32+'YR 3'!J32+'YR 4'!J32+'YR 5'!J32</f>
        <v>0</v>
      </c>
      <c r="K32" s="152">
        <f>'YR 1'!K32+'YR 2'!K32+'YR 3'!K32+'YR 4'!K32+'YR 5'!K32</f>
        <v>0</v>
      </c>
      <c r="L32" s="28"/>
      <c r="M32" s="28"/>
    </row>
    <row r="33" spans="1:13" ht="12" customHeight="1" x14ac:dyDescent="0.15">
      <c r="A33" s="92" t="s">
        <v>62</v>
      </c>
      <c r="B33" s="140">
        <f>'YR 1'!B33</f>
        <v>0</v>
      </c>
      <c r="C33" s="52" t="s">
        <v>179</v>
      </c>
      <c r="D33" s="93"/>
      <c r="E33" s="96"/>
      <c r="F33" s="55"/>
      <c r="G33" s="55"/>
      <c r="H33" s="158">
        <f>'YR 1'!H33+'YR 2'!H33+'YR 3'!H33+'YR 4'!H33+'YR 5'!H33</f>
        <v>0</v>
      </c>
      <c r="I33" s="158">
        <f>'YR 1'!I33+'YR 2'!I33+'YR 3'!I33+'YR 4'!I33+'YR 5'!I33</f>
        <v>0</v>
      </c>
      <c r="J33" s="158">
        <f>'YR 1'!J33+'YR 2'!J33+'YR 3'!J33+'YR 4'!J33+'YR 5'!J33</f>
        <v>0</v>
      </c>
      <c r="K33" s="152">
        <f>'YR 1'!K33+'YR 2'!K33+'YR 3'!K33+'YR 4'!K33+'YR 5'!K33</f>
        <v>0</v>
      </c>
      <c r="L33" s="28"/>
      <c r="M33" s="28"/>
    </row>
    <row r="34" spans="1:13" ht="12" customHeight="1" x14ac:dyDescent="0.15">
      <c r="A34" s="92" t="s">
        <v>63</v>
      </c>
      <c r="B34" s="140">
        <f>'YR 1'!B34</f>
        <v>0</v>
      </c>
      <c r="C34" s="52" t="s">
        <v>64</v>
      </c>
      <c r="D34" s="93"/>
      <c r="E34" s="140"/>
      <c r="F34" s="93"/>
      <c r="G34" s="93"/>
      <c r="H34" s="158">
        <f>'YR 1'!H34+'YR 2'!H34+'YR 3'!H34+'YR 4'!H34+'YR 5'!H34</f>
        <v>0</v>
      </c>
      <c r="I34" s="158">
        <f>'YR 1'!I34+'YR 2'!I34+'YR 3'!I34+'YR 4'!I34+'YR 5'!I34</f>
        <v>0</v>
      </c>
      <c r="J34" s="158">
        <f>'YR 1'!J34+'YR 2'!J34+'YR 3'!J34+'YR 4'!J34+'YR 5'!J34</f>
        <v>0</v>
      </c>
      <c r="K34" s="152">
        <f>'YR 1'!K34+'YR 2'!K34+'YR 3'!K34+'YR 4'!K34+'YR 5'!K34</f>
        <v>0</v>
      </c>
      <c r="L34" s="28"/>
      <c r="M34" s="28"/>
    </row>
    <row r="35" spans="1:13" ht="12" customHeight="1" x14ac:dyDescent="0.15">
      <c r="A35" s="92" t="s">
        <v>65</v>
      </c>
      <c r="B35" s="140">
        <f>'YR 1'!B35</f>
        <v>0</v>
      </c>
      <c r="C35" s="52" t="s">
        <v>191</v>
      </c>
      <c r="D35" s="93"/>
      <c r="E35" s="140"/>
      <c r="F35" s="93"/>
      <c r="G35" s="93"/>
      <c r="H35" s="158">
        <f>'YR 1'!H35+'YR 2'!H35+'YR 3'!H35+'YR 4'!H35+'YR 5'!H35</f>
        <v>0</v>
      </c>
      <c r="I35" s="158">
        <f>'YR 1'!I35+'YR 2'!I35+'YR 3'!I35+'YR 4'!I35+'YR 5'!I35</f>
        <v>0</v>
      </c>
      <c r="J35" s="158">
        <f>'YR 1'!J35+'YR 2'!J35+'YR 3'!J35+'YR 4'!J35+'YR 5'!J35</f>
        <v>0</v>
      </c>
      <c r="K35" s="152">
        <f>'YR 1'!K35+'YR 2'!K35+'YR 3'!K35+'YR 4'!K35+'YR 5'!K35</f>
        <v>0</v>
      </c>
      <c r="L35" s="28"/>
      <c r="M35" s="28"/>
    </row>
    <row r="36" spans="1:13" ht="12" customHeight="1" x14ac:dyDescent="0.15">
      <c r="A36" s="92" t="s">
        <v>67</v>
      </c>
      <c r="B36" s="140">
        <f>'YR 1'!B36</f>
        <v>0</v>
      </c>
      <c r="C36" s="52" t="s">
        <v>66</v>
      </c>
      <c r="D36" s="93"/>
      <c r="E36" s="93"/>
      <c r="F36" s="93"/>
      <c r="G36" s="93"/>
      <c r="H36" s="159">
        <f>'YR 1'!H36+'YR 2'!H36+'YR 3'!H36+'YR 4'!H36+'YR 5'!H36</f>
        <v>0</v>
      </c>
      <c r="I36" s="98" t="s">
        <v>32</v>
      </c>
      <c r="J36" s="98">
        <v>0</v>
      </c>
      <c r="K36" s="152">
        <f>'YR 1'!K36+'YR 2'!K36+'YR 3'!K36+'YR 4'!K36+'YR 5'!K36</f>
        <v>0</v>
      </c>
      <c r="L36" s="28"/>
      <c r="M36" s="28"/>
    </row>
    <row r="37" spans="1:13" ht="12" customHeight="1" x14ac:dyDescent="0.15">
      <c r="A37" s="92" t="s">
        <v>55</v>
      </c>
      <c r="B37" s="140">
        <f>'YR 1'!B37</f>
        <v>0</v>
      </c>
      <c r="C37" s="52" t="s">
        <v>163</v>
      </c>
      <c r="D37" s="93"/>
      <c r="E37" s="93"/>
      <c r="F37" s="93"/>
      <c r="G37" s="93"/>
      <c r="H37" s="159">
        <f>'YR 1'!H37+'YR 2'!H37+'YR 3'!H37+'YR 4'!H37+'YR 5'!H37</f>
        <v>0</v>
      </c>
      <c r="I37" s="98" t="s">
        <v>32</v>
      </c>
      <c r="J37" s="98">
        <v>0</v>
      </c>
      <c r="K37" s="152">
        <f>'YR 1'!K37+'YR 2'!K37+'YR 3'!K37+'YR 4'!K37+'YR 5'!K37</f>
        <v>0</v>
      </c>
      <c r="L37" s="28"/>
      <c r="M37" s="28"/>
    </row>
    <row r="38" spans="1:13" ht="12" customHeight="1" x14ac:dyDescent="0.15">
      <c r="A38" s="92" t="s">
        <v>164</v>
      </c>
      <c r="B38" s="140">
        <f>'YR 1'!B38</f>
        <v>0</v>
      </c>
      <c r="C38" s="52" t="s">
        <v>182</v>
      </c>
      <c r="D38" s="93"/>
      <c r="E38" s="96"/>
      <c r="F38" s="96"/>
      <c r="G38" s="93"/>
      <c r="H38" s="159">
        <f>'YR 1'!H38+'YR 2'!H38+'YR 3'!H38+'YR 4'!H38+'YR 5'!H38</f>
        <v>0</v>
      </c>
      <c r="I38" s="98" t="s">
        <v>13</v>
      </c>
      <c r="J38" s="98"/>
      <c r="K38" s="152">
        <f>'YR 1'!K38+'YR 2'!K38+'YR 3'!K38+'YR 4'!K38+'YR 5'!K38</f>
        <v>0</v>
      </c>
      <c r="L38" s="28"/>
      <c r="M38" s="28"/>
    </row>
    <row r="39" spans="1:13" ht="12" customHeight="1" x14ac:dyDescent="0.15">
      <c r="A39" s="92"/>
      <c r="B39" s="52" t="s">
        <v>68</v>
      </c>
      <c r="C39" s="52"/>
      <c r="D39" s="93"/>
      <c r="E39" s="93"/>
      <c r="F39" s="93"/>
      <c r="G39" s="93"/>
      <c r="H39" s="101"/>
      <c r="I39" s="100"/>
      <c r="J39" s="52"/>
      <c r="K39" s="154">
        <f>SUM(K30:K38)</f>
        <v>0</v>
      </c>
      <c r="L39" s="28"/>
      <c r="M39" s="28"/>
    </row>
    <row r="40" spans="1:13" ht="12" customHeight="1" x14ac:dyDescent="0.15">
      <c r="A40" s="92" t="s">
        <v>69</v>
      </c>
      <c r="B40" s="52" t="s">
        <v>70</v>
      </c>
      <c r="C40" s="52"/>
      <c r="D40" s="53"/>
      <c r="E40" s="53"/>
      <c r="F40" s="31"/>
      <c r="G40" s="31"/>
      <c r="H40" s="52"/>
      <c r="I40" s="100"/>
      <c r="J40" s="52"/>
      <c r="K40" s="152">
        <f>'YR 1'!K40+'YR 2'!K40+'YR 3'!K40+'YR 4'!K40+'YR 5'!K40</f>
        <v>0</v>
      </c>
      <c r="L40" s="28"/>
      <c r="M40" s="28"/>
    </row>
    <row r="41" spans="1:13" ht="12" customHeight="1" x14ac:dyDescent="0.15">
      <c r="A41" s="102"/>
      <c r="B41" s="103" t="s">
        <v>71</v>
      </c>
      <c r="C41" s="104"/>
      <c r="D41" s="105"/>
      <c r="E41" s="105"/>
      <c r="F41" s="105"/>
      <c r="G41" s="105"/>
      <c r="H41" s="104"/>
      <c r="I41" s="104"/>
      <c r="J41" s="104"/>
      <c r="K41" s="160">
        <f>SUM(K39:K40)</f>
        <v>0</v>
      </c>
      <c r="L41" s="28"/>
      <c r="M41" s="28"/>
    </row>
    <row r="42" spans="1:13" ht="12" customHeight="1" x14ac:dyDescent="0.15">
      <c r="A42" s="50" t="s">
        <v>72</v>
      </c>
      <c r="B42" s="37" t="s">
        <v>73</v>
      </c>
      <c r="D42" s="60"/>
      <c r="E42" s="60"/>
      <c r="F42" s="60"/>
      <c r="G42" s="60"/>
      <c r="I42" s="106"/>
      <c r="J42" s="37"/>
      <c r="K42" s="161"/>
      <c r="L42" s="33"/>
      <c r="M42" s="33"/>
    </row>
    <row r="43" spans="1:13" ht="12" customHeight="1" x14ac:dyDescent="0.15">
      <c r="A43" s="32"/>
      <c r="B43" s="15"/>
      <c r="C43" s="15"/>
      <c r="D43" s="17"/>
      <c r="E43" s="17"/>
      <c r="F43" s="17"/>
      <c r="G43" s="17"/>
      <c r="H43" s="15"/>
      <c r="I43" s="18"/>
      <c r="J43" s="15"/>
      <c r="K43" s="161"/>
      <c r="L43" s="33"/>
      <c r="M43" s="33"/>
    </row>
    <row r="44" spans="1:13" ht="12" customHeight="1" x14ac:dyDescent="0.15">
      <c r="A44" s="32"/>
      <c r="B44" s="15"/>
      <c r="C44" s="15"/>
      <c r="D44" s="17" t="s">
        <v>36</v>
      </c>
      <c r="E44" s="17"/>
      <c r="F44" s="37"/>
      <c r="G44" s="162">
        <f>'YR 1'!K48</f>
        <v>0</v>
      </c>
      <c r="H44" s="15"/>
      <c r="I44" s="18"/>
      <c r="J44" s="15"/>
      <c r="K44" s="161"/>
      <c r="L44" s="33"/>
      <c r="M44" s="33"/>
    </row>
    <row r="45" spans="1:13" ht="12" customHeight="1" x14ac:dyDescent="0.15">
      <c r="A45" s="32"/>
      <c r="B45" s="15"/>
      <c r="C45" s="15"/>
      <c r="D45" s="17" t="s">
        <v>37</v>
      </c>
      <c r="E45" s="17"/>
      <c r="F45" s="37"/>
      <c r="G45" s="162">
        <f>'YR 2'!K48</f>
        <v>0</v>
      </c>
      <c r="H45" s="17"/>
      <c r="I45" s="17"/>
      <c r="J45" s="17"/>
      <c r="K45" s="161"/>
      <c r="L45" s="33"/>
      <c r="M45" s="33"/>
    </row>
    <row r="46" spans="1:13" ht="12" customHeight="1" x14ac:dyDescent="0.15">
      <c r="A46" s="32"/>
      <c r="B46" s="15"/>
      <c r="C46" s="15"/>
      <c r="D46" s="17" t="s">
        <v>38</v>
      </c>
      <c r="E46" s="17"/>
      <c r="F46" s="37"/>
      <c r="G46" s="162">
        <f>'YR 3'!K48</f>
        <v>0</v>
      </c>
      <c r="H46" s="17"/>
      <c r="I46" s="17"/>
      <c r="J46" s="17"/>
      <c r="K46" s="161"/>
      <c r="L46" s="33"/>
      <c r="M46" s="33"/>
    </row>
    <row r="47" spans="1:13" ht="12" customHeight="1" x14ac:dyDescent="0.15">
      <c r="A47" s="32"/>
      <c r="B47" s="15"/>
      <c r="C47" s="15"/>
      <c r="D47" s="17" t="s">
        <v>39</v>
      </c>
      <c r="E47" s="17"/>
      <c r="F47" s="37"/>
      <c r="G47" s="162">
        <f>'YR 4'!K48</f>
        <v>0</v>
      </c>
      <c r="H47" s="17"/>
      <c r="I47" s="17"/>
      <c r="J47" s="17"/>
      <c r="K47" s="161"/>
      <c r="L47" s="33"/>
      <c r="M47" s="33"/>
    </row>
    <row r="48" spans="1:13" ht="12" customHeight="1" x14ac:dyDescent="0.15">
      <c r="A48" s="32"/>
      <c r="B48" s="15"/>
      <c r="C48" s="15"/>
      <c r="D48" s="17" t="s">
        <v>40</v>
      </c>
      <c r="E48" s="17"/>
      <c r="F48" s="37"/>
      <c r="G48" s="162">
        <f>'YR 5'!K48</f>
        <v>0</v>
      </c>
      <c r="H48" s="17"/>
      <c r="I48" s="17"/>
      <c r="J48" s="17"/>
      <c r="K48" s="161"/>
      <c r="L48" s="33"/>
      <c r="M48" s="33"/>
    </row>
    <row r="49" spans="1:13" ht="12" customHeight="1" x14ac:dyDescent="0.15">
      <c r="A49" s="32"/>
      <c r="B49" s="15"/>
      <c r="C49" s="15"/>
      <c r="D49" s="17"/>
      <c r="E49" s="17"/>
      <c r="F49" s="17"/>
      <c r="G49" s="17"/>
      <c r="H49" s="17"/>
      <c r="I49" s="17"/>
      <c r="J49" s="17"/>
      <c r="K49" s="161"/>
      <c r="L49" s="33"/>
      <c r="M49" s="33"/>
    </row>
    <row r="50" spans="1:13" ht="12" customHeight="1" x14ac:dyDescent="0.15">
      <c r="A50" s="108"/>
      <c r="B50" s="109" t="s">
        <v>74</v>
      </c>
      <c r="C50" s="75"/>
      <c r="D50" s="110"/>
      <c r="E50" s="110"/>
      <c r="F50" s="110"/>
      <c r="G50" s="34"/>
      <c r="H50" s="110"/>
      <c r="I50" s="110"/>
      <c r="J50" s="110"/>
      <c r="K50" s="160">
        <f>SUM(G44:G48)</f>
        <v>0</v>
      </c>
      <c r="L50" s="28"/>
      <c r="M50" s="28"/>
    </row>
    <row r="51" spans="1:13" ht="12" customHeight="1" x14ac:dyDescent="0.15">
      <c r="A51" s="102" t="s">
        <v>75</v>
      </c>
      <c r="B51" s="104" t="s">
        <v>76</v>
      </c>
      <c r="C51" s="104"/>
      <c r="D51" s="96"/>
      <c r="E51" s="96"/>
      <c r="F51" s="96" t="s">
        <v>175</v>
      </c>
      <c r="G51" s="105"/>
      <c r="H51" s="105"/>
      <c r="I51" s="75"/>
      <c r="J51" s="104"/>
      <c r="K51" s="118">
        <f>'YR 1'!K49+'YR 2'!K49+'YR 3'!K49+'YR 4'!K49+'YR 5'!K49</f>
        <v>0</v>
      </c>
      <c r="L51" s="28"/>
      <c r="M51" s="28"/>
    </row>
    <row r="52" spans="1:13" ht="12" customHeight="1" x14ac:dyDescent="0.15">
      <c r="D52" s="64"/>
      <c r="E52" s="64"/>
      <c r="F52" s="76" t="s">
        <v>77</v>
      </c>
      <c r="G52" s="76"/>
      <c r="H52" s="110"/>
      <c r="I52" s="110"/>
      <c r="J52" s="110"/>
      <c r="K52" s="118">
        <f>'YR 1'!K50+'YR 2'!K50+'YR 3'!K50+'YR 4'!K50+'YR 5'!K50</f>
        <v>0</v>
      </c>
      <c r="L52" s="28"/>
      <c r="M52" s="28"/>
    </row>
    <row r="53" spans="1:13" ht="12" customHeight="1" x14ac:dyDescent="0.15">
      <c r="A53" s="32"/>
      <c r="B53" s="15"/>
      <c r="C53" s="15"/>
      <c r="D53" s="30"/>
      <c r="E53" s="30"/>
      <c r="F53" s="30"/>
      <c r="G53" s="30"/>
      <c r="H53" s="17"/>
      <c r="I53" s="17"/>
      <c r="J53" s="17"/>
      <c r="K53" s="163"/>
      <c r="L53" s="33"/>
      <c r="M53" s="33"/>
    </row>
    <row r="54" spans="1:13" ht="12" customHeight="1" x14ac:dyDescent="0.15">
      <c r="A54" s="108"/>
      <c r="B54" s="109" t="s">
        <v>78</v>
      </c>
      <c r="C54" s="75"/>
      <c r="D54" s="76"/>
      <c r="E54" s="75"/>
      <c r="F54" s="76"/>
      <c r="G54" s="76"/>
      <c r="H54" s="75"/>
      <c r="I54" s="110"/>
      <c r="J54" s="110"/>
      <c r="K54" s="160">
        <f>SUM(K51:K52)</f>
        <v>0</v>
      </c>
      <c r="L54" s="28"/>
      <c r="M54" s="28"/>
    </row>
    <row r="55" spans="1:13" ht="12" customHeight="1" x14ac:dyDescent="0.15">
      <c r="A55" s="50" t="s">
        <v>79</v>
      </c>
      <c r="B55" s="37" t="s">
        <v>80</v>
      </c>
      <c r="D55" s="60"/>
      <c r="E55" s="60"/>
      <c r="F55" s="60"/>
      <c r="G55" s="60"/>
      <c r="H55" s="60"/>
      <c r="I55" s="60"/>
      <c r="J55" s="60"/>
      <c r="K55" s="161"/>
      <c r="L55" s="33"/>
      <c r="M55" s="33"/>
    </row>
    <row r="56" spans="1:13" ht="12" customHeight="1" x14ac:dyDescent="0.15">
      <c r="B56" s="113">
        <v>1</v>
      </c>
      <c r="C56" s="37" t="s">
        <v>81</v>
      </c>
      <c r="D56" s="60"/>
      <c r="E56" s="60"/>
      <c r="F56" s="114"/>
      <c r="G56" s="60"/>
      <c r="I56" s="106"/>
      <c r="J56" s="37"/>
      <c r="K56" s="118">
        <f>'YR 1'!K54+'YR 2'!K54+'YR 3'!K54+'YR 4'!K54+'YR 5'!K54</f>
        <v>0</v>
      </c>
      <c r="L56" s="28"/>
      <c r="M56" s="28"/>
    </row>
    <row r="57" spans="1:13" ht="12" customHeight="1" x14ac:dyDescent="0.15">
      <c r="B57" s="113">
        <v>2</v>
      </c>
      <c r="C57" s="37" t="s">
        <v>82</v>
      </c>
      <c r="D57" s="60"/>
      <c r="E57" s="60"/>
      <c r="F57" s="114"/>
      <c r="G57" s="60"/>
      <c r="I57" s="106"/>
      <c r="J57" s="37"/>
      <c r="K57" s="118">
        <f>'YR 1'!K55+'YR 2'!K55+'YR 3'!K55+'YR 4'!K55+'YR 5'!K55</f>
        <v>0</v>
      </c>
      <c r="L57" s="28"/>
      <c r="M57" s="28"/>
    </row>
    <row r="58" spans="1:13" ht="12" customHeight="1" x14ac:dyDescent="0.15">
      <c r="B58" s="113">
        <v>3</v>
      </c>
      <c r="C58" s="37" t="s">
        <v>83</v>
      </c>
      <c r="D58" s="64"/>
      <c r="E58" s="64"/>
      <c r="F58" s="114"/>
      <c r="G58" s="64"/>
      <c r="I58" s="106"/>
      <c r="J58" s="37"/>
      <c r="K58" s="118">
        <f>'YR 1'!K56+'YR 2'!K56+'YR 3'!K56+'YR 4'!K56+'YR 5'!K56</f>
        <v>0</v>
      </c>
      <c r="L58" s="28"/>
      <c r="M58" s="28"/>
    </row>
    <row r="59" spans="1:13" ht="12" customHeight="1" thickBot="1" x14ac:dyDescent="0.2">
      <c r="B59" s="113">
        <v>4</v>
      </c>
      <c r="C59" s="37" t="s">
        <v>84</v>
      </c>
      <c r="D59" s="64"/>
      <c r="E59" s="64"/>
      <c r="F59" s="114"/>
      <c r="G59" s="64"/>
      <c r="I59" s="106"/>
      <c r="J59" s="37"/>
      <c r="K59" s="118">
        <f>'YR 1'!K57+'YR 2'!K57+'YR 3'!K57+'YR 4'!K57+'YR 5'!K57</f>
        <v>0</v>
      </c>
      <c r="L59" s="28"/>
      <c r="M59" s="28"/>
    </row>
    <row r="60" spans="1:13" ht="12" customHeight="1" thickBot="1" x14ac:dyDescent="0.2">
      <c r="A60" s="102"/>
      <c r="B60" s="103" t="s">
        <v>33</v>
      </c>
      <c r="C60" s="104"/>
      <c r="D60" s="105"/>
      <c r="E60" s="197">
        <f>'YR 1'!E58+'YR 2'!E58+'YR 3'!E58+'YR 4'!E58+'YR 5'!E58</f>
        <v>0</v>
      </c>
      <c r="F60" s="96"/>
      <c r="G60" s="96" t="s">
        <v>85</v>
      </c>
      <c r="H60" s="104"/>
      <c r="I60" s="115"/>
      <c r="J60" s="104"/>
      <c r="K60" s="164">
        <f>SUM(K56:K59)</f>
        <v>0</v>
      </c>
      <c r="L60" s="33"/>
      <c r="M60" s="33"/>
    </row>
    <row r="61" spans="1:13" ht="12" customHeight="1" x14ac:dyDescent="0.15">
      <c r="A61" s="102" t="s">
        <v>86</v>
      </c>
      <c r="B61" s="104" t="s">
        <v>87</v>
      </c>
      <c r="C61" s="104"/>
      <c r="D61" s="96"/>
      <c r="E61" s="76"/>
      <c r="F61" s="96"/>
      <c r="G61" s="96"/>
      <c r="H61" s="104"/>
      <c r="I61" s="115"/>
      <c r="J61" s="104"/>
      <c r="K61" s="165"/>
      <c r="L61" s="33"/>
      <c r="M61" s="33"/>
    </row>
    <row r="62" spans="1:13" ht="12" customHeight="1" x14ac:dyDescent="0.15">
      <c r="A62" s="102"/>
      <c r="B62" s="116">
        <v>1</v>
      </c>
      <c r="C62" s="104" t="s">
        <v>0</v>
      </c>
      <c r="D62" s="96"/>
      <c r="E62" s="96"/>
      <c r="F62" s="96"/>
      <c r="G62" s="96"/>
      <c r="H62" s="104"/>
      <c r="I62" s="115"/>
      <c r="J62" s="104"/>
      <c r="K62" s="152">
        <f>'YR 1'!K60+'YR 2'!K60+'YR 3'!K60+'YR 4'!K60+'YR 5'!K60</f>
        <v>0</v>
      </c>
      <c r="L62" s="28"/>
      <c r="M62" s="28"/>
    </row>
    <row r="63" spans="1:13" ht="12" customHeight="1" x14ac:dyDescent="0.15">
      <c r="A63" s="102"/>
      <c r="B63" s="116">
        <v>2</v>
      </c>
      <c r="C63" s="104" t="s">
        <v>176</v>
      </c>
      <c r="D63" s="96"/>
      <c r="E63" s="96"/>
      <c r="F63" s="96"/>
      <c r="G63" s="96"/>
      <c r="H63" s="104"/>
      <c r="I63" s="115"/>
      <c r="J63" s="104"/>
      <c r="K63" s="152">
        <f>'YR 1'!K61+'YR 2'!K61+'YR 3'!K61+'YR 4'!K61+'YR 5'!K61</f>
        <v>0</v>
      </c>
      <c r="L63" s="28"/>
      <c r="M63" s="28"/>
    </row>
    <row r="64" spans="1:13" ht="12" customHeight="1" x14ac:dyDescent="0.15">
      <c r="A64" s="102"/>
      <c r="B64" s="116">
        <v>3</v>
      </c>
      <c r="C64" s="104" t="s">
        <v>88</v>
      </c>
      <c r="D64" s="96"/>
      <c r="E64" s="96"/>
      <c r="F64" s="96"/>
      <c r="G64" s="96"/>
      <c r="H64" s="104"/>
      <c r="I64" s="115"/>
      <c r="J64" s="104"/>
      <c r="K64" s="152">
        <f>'YR 1'!K62+'YR 2'!K62+'YR 3'!K62+'YR 4'!K62+'YR 5'!K62</f>
        <v>0</v>
      </c>
      <c r="L64" s="28"/>
      <c r="M64" s="28"/>
    </row>
    <row r="65" spans="1:15" ht="12" customHeight="1" x14ac:dyDescent="0.15">
      <c r="A65" s="102"/>
      <c r="B65" s="116">
        <v>4</v>
      </c>
      <c r="C65" s="104" t="s">
        <v>89</v>
      </c>
      <c r="D65" s="96"/>
      <c r="E65" s="96"/>
      <c r="F65" s="96"/>
      <c r="G65" s="96"/>
      <c r="H65" s="104"/>
      <c r="I65" s="115"/>
      <c r="J65" s="104"/>
      <c r="K65" s="152">
        <f>'YR 1'!K63+'YR 2'!K63+'YR 3'!K63+'YR 4'!K63+'YR 5'!K63</f>
        <v>0</v>
      </c>
      <c r="L65" s="28"/>
      <c r="M65" s="28"/>
    </row>
    <row r="66" spans="1:15" ht="12" customHeight="1" x14ac:dyDescent="0.15">
      <c r="A66" s="102"/>
      <c r="B66" s="116">
        <v>5</v>
      </c>
      <c r="C66" s="104" t="s">
        <v>145</v>
      </c>
      <c r="D66" s="96"/>
      <c r="E66" s="96"/>
      <c r="F66" s="96"/>
      <c r="G66" s="96"/>
      <c r="H66" s="104"/>
      <c r="I66" s="115"/>
      <c r="J66" s="104"/>
      <c r="K66" s="152">
        <f>'YR 1'!K64+'YR 2'!K64+'YR 3'!K64+'YR 4'!K64+'YR 5'!K64</f>
        <v>0</v>
      </c>
      <c r="L66" s="28"/>
      <c r="M66" s="28"/>
    </row>
    <row r="67" spans="1:15" ht="12" customHeight="1" x14ac:dyDescent="0.15">
      <c r="A67" s="37"/>
      <c r="B67" s="116">
        <v>6</v>
      </c>
      <c r="C67" s="104" t="s">
        <v>188</v>
      </c>
      <c r="D67" s="96"/>
      <c r="E67" s="96"/>
      <c r="F67" s="96"/>
      <c r="G67" s="96"/>
      <c r="H67" s="104"/>
      <c r="I67" s="115"/>
      <c r="J67" s="104"/>
      <c r="K67" s="152">
        <f>'YR 1'!K65+'YR 2'!K65+'YR 3'!K65+'YR 4'!K65+'YR 5'!K65</f>
        <v>0</v>
      </c>
      <c r="L67" s="28"/>
      <c r="M67" s="28"/>
    </row>
    <row r="68" spans="1:15" ht="12" customHeight="1" x14ac:dyDescent="0.15">
      <c r="A68" s="116"/>
      <c r="B68" s="104"/>
      <c r="C68" s="104" t="s">
        <v>112</v>
      </c>
      <c r="D68" s="96"/>
      <c r="E68" s="96"/>
      <c r="F68" s="96"/>
      <c r="G68" s="96"/>
      <c r="H68" s="104"/>
      <c r="I68" s="115"/>
      <c r="J68" s="104"/>
      <c r="K68" s="152">
        <f>'YR 1'!K66+'YR 2'!K66+'YR 3'!K66+'YR 4'!K66+'YR 5'!K66</f>
        <v>0</v>
      </c>
      <c r="L68" s="28"/>
      <c r="M68" s="28"/>
    </row>
    <row r="69" spans="1:15" ht="12" customHeight="1" x14ac:dyDescent="0.15">
      <c r="A69" s="116"/>
      <c r="C69" s="104" t="s">
        <v>113</v>
      </c>
      <c r="D69" s="96"/>
      <c r="E69" s="96"/>
      <c r="F69" s="96"/>
      <c r="G69" s="96"/>
      <c r="H69" s="104"/>
      <c r="I69" s="115"/>
      <c r="J69" s="104"/>
      <c r="K69" s="152">
        <f>K67+K68</f>
        <v>0</v>
      </c>
      <c r="L69" s="28"/>
      <c r="M69" s="28"/>
    </row>
    <row r="70" spans="1:15" ht="12" customHeight="1" x14ac:dyDescent="0.15">
      <c r="A70" s="102"/>
      <c r="B70" s="116">
        <v>7</v>
      </c>
      <c r="C70" s="104" t="s">
        <v>161</v>
      </c>
      <c r="D70" s="96"/>
      <c r="E70" s="96"/>
      <c r="F70" s="96"/>
      <c r="G70" s="96"/>
      <c r="H70" s="104"/>
      <c r="I70" s="115"/>
      <c r="J70" s="104"/>
      <c r="K70" s="152">
        <f>'YR 1'!K68+'YR 2'!K68+'YR 3'!K68+'YR 4'!K68+'YR 5'!K68</f>
        <v>0</v>
      </c>
      <c r="L70" s="28"/>
      <c r="M70" s="28"/>
    </row>
    <row r="71" spans="1:15" ht="12" customHeight="1" x14ac:dyDescent="0.15">
      <c r="A71" s="102"/>
      <c r="B71" s="116">
        <v>8</v>
      </c>
      <c r="C71" s="104" t="s">
        <v>184</v>
      </c>
      <c r="D71" s="96"/>
      <c r="E71" s="91"/>
      <c r="F71" s="91"/>
      <c r="G71" s="91"/>
      <c r="H71" s="120"/>
      <c r="I71" s="121"/>
      <c r="J71" s="120"/>
      <c r="K71" s="152">
        <f>'YR 1'!K69+'YR 2'!K69+'YR 3'!K69+'YR 4'!K69+'YR 5'!K69</f>
        <v>0</v>
      </c>
      <c r="L71" s="28"/>
      <c r="M71" s="28"/>
    </row>
    <row r="72" spans="1:15" ht="12" customHeight="1" x14ac:dyDescent="0.15">
      <c r="A72" s="102"/>
      <c r="B72" s="104"/>
      <c r="C72" s="104" t="s">
        <v>90</v>
      </c>
      <c r="D72" s="96"/>
      <c r="E72" s="96"/>
      <c r="F72" s="96"/>
      <c r="G72" s="96"/>
      <c r="H72" s="104"/>
      <c r="I72" s="115"/>
      <c r="J72" s="104"/>
      <c r="K72" s="166">
        <f>SUM(K62:K71)-K69</f>
        <v>0</v>
      </c>
      <c r="L72" s="33"/>
      <c r="M72" s="33"/>
    </row>
    <row r="73" spans="1:15" ht="12" customHeight="1" x14ac:dyDescent="0.15">
      <c r="A73" s="102" t="s">
        <v>91</v>
      </c>
      <c r="B73" s="103" t="s">
        <v>92</v>
      </c>
      <c r="C73" s="104"/>
      <c r="D73" s="105"/>
      <c r="E73" s="105"/>
      <c r="F73" s="105"/>
      <c r="G73" s="105"/>
      <c r="H73" s="104"/>
      <c r="I73" s="115"/>
      <c r="J73" s="104"/>
      <c r="K73" s="167">
        <f>K41+K50+K54+K60+K72</f>
        <v>0</v>
      </c>
      <c r="L73" s="33"/>
      <c r="M73" s="33"/>
    </row>
    <row r="74" spans="1:15" ht="12" customHeight="1" x14ac:dyDescent="0.15">
      <c r="A74" s="50" t="s">
        <v>93</v>
      </c>
      <c r="B74" s="37" t="s">
        <v>94</v>
      </c>
      <c r="D74" s="60"/>
      <c r="E74" s="60"/>
      <c r="F74" s="17"/>
      <c r="G74" s="123"/>
      <c r="H74" s="124"/>
      <c r="I74" s="15"/>
      <c r="J74" s="15"/>
      <c r="K74" s="161"/>
      <c r="L74" s="33"/>
      <c r="M74" s="33"/>
    </row>
    <row r="75" spans="1:15" ht="12" customHeight="1" x14ac:dyDescent="0.15">
      <c r="B75" s="242" t="s">
        <v>146</v>
      </c>
      <c r="C75" s="123"/>
      <c r="D75" s="193">
        <f>Rates!B30</f>
        <v>0.49</v>
      </c>
      <c r="E75" s="17"/>
      <c r="F75" s="168">
        <f>K73-K50-K60-K71-K68</f>
        <v>0</v>
      </c>
      <c r="G75" s="251">
        <f>'YR 1'!F73+'YR 2'!F73+'YR 3'!F73+'YR 4'!F73+'YR 5'!F73</f>
        <v>0</v>
      </c>
      <c r="H75" s="127"/>
      <c r="I75" s="15"/>
      <c r="J75" s="15"/>
      <c r="K75" s="152">
        <f>'YR 1'!K73+'YR 2'!K73+'YR 3'!K73+'YR 4'!K73+'YR 5'!K73</f>
        <v>0</v>
      </c>
      <c r="L75" s="28"/>
      <c r="M75" s="28"/>
    </row>
    <row r="76" spans="1:15" ht="12" customHeight="1" x14ac:dyDescent="0.15">
      <c r="B76" s="128" t="s">
        <v>95</v>
      </c>
      <c r="D76" s="60"/>
      <c r="E76" s="60"/>
      <c r="F76" s="64"/>
      <c r="G76" s="129"/>
      <c r="H76" s="33"/>
      <c r="J76" s="37"/>
      <c r="K76" s="152">
        <f>K75</f>
        <v>0</v>
      </c>
      <c r="L76" s="28"/>
      <c r="M76" s="28"/>
    </row>
    <row r="77" spans="1:15" ht="12" customHeight="1" x14ac:dyDescent="0.15">
      <c r="A77" s="102" t="s">
        <v>96</v>
      </c>
      <c r="B77" s="103" t="s">
        <v>97</v>
      </c>
      <c r="C77" s="104"/>
      <c r="D77" s="105"/>
      <c r="E77" s="105"/>
      <c r="F77" s="105"/>
      <c r="G77" s="105"/>
      <c r="H77" s="104"/>
      <c r="I77" s="115"/>
      <c r="J77" s="104"/>
      <c r="K77" s="154">
        <f>K73+K76</f>
        <v>0</v>
      </c>
      <c r="L77" s="28"/>
      <c r="M77" s="28"/>
    </row>
    <row r="78" spans="1:15" ht="12" customHeight="1" thickBot="1" x14ac:dyDescent="0.2">
      <c r="A78" s="102" t="s">
        <v>98</v>
      </c>
      <c r="B78" s="104" t="s">
        <v>99</v>
      </c>
      <c r="C78" s="104"/>
      <c r="D78" s="105"/>
      <c r="E78" s="105"/>
      <c r="F78" s="105"/>
      <c r="G78" s="105"/>
      <c r="H78" s="104"/>
      <c r="I78" s="115"/>
      <c r="J78" s="104"/>
      <c r="K78" s="152"/>
      <c r="L78" s="28"/>
      <c r="M78" s="28"/>
    </row>
    <row r="79" spans="1:15" ht="12" customHeight="1" thickBot="1" x14ac:dyDescent="0.2">
      <c r="A79" s="102" t="s">
        <v>100</v>
      </c>
      <c r="B79" s="103" t="s">
        <v>101</v>
      </c>
      <c r="C79" s="104"/>
      <c r="D79" s="105"/>
      <c r="E79" s="105"/>
      <c r="F79" s="105"/>
      <c r="G79" s="105"/>
      <c r="H79" s="104"/>
      <c r="I79" s="115"/>
      <c r="J79" s="104"/>
      <c r="K79" s="169">
        <f>K77+K78</f>
        <v>0</v>
      </c>
      <c r="L79" s="252">
        <f>'YR 1'!K77+'YR 2'!K77+'YR 3'!K77+'YR 4'!K77+'YR 5'!K77</f>
        <v>0</v>
      </c>
      <c r="M79" s="33"/>
    </row>
    <row r="80" spans="1:15" ht="12" customHeight="1" x14ac:dyDescent="0.15">
      <c r="A80" s="37"/>
      <c r="K80" s="37"/>
      <c r="O80" s="37"/>
    </row>
    <row r="81" spans="1:11" ht="12" customHeight="1" x14ac:dyDescent="0.15">
      <c r="A81" s="37"/>
      <c r="E81" s="253" t="s">
        <v>102</v>
      </c>
      <c r="K81" s="37"/>
    </row>
    <row r="82" spans="1:11" ht="12" customHeight="1" x14ac:dyDescent="0.15">
      <c r="A82" s="37"/>
      <c r="E82" s="253" t="s">
        <v>103</v>
      </c>
      <c r="K82" s="37"/>
    </row>
    <row r="83" spans="1:11" ht="12" customHeight="1" x14ac:dyDescent="0.15">
      <c r="A83" s="37"/>
      <c r="K83" s="37"/>
    </row>
    <row r="84" spans="1:11" ht="12" customHeight="1" x14ac:dyDescent="0.15">
      <c r="A84" s="37"/>
      <c r="K84" s="37"/>
    </row>
    <row r="85" spans="1:11" ht="12" customHeight="1" x14ac:dyDescent="0.15">
      <c r="A85" s="37"/>
      <c r="K85" s="37"/>
    </row>
    <row r="86" spans="1:11" ht="12" customHeight="1" x14ac:dyDescent="0.15">
      <c r="A86" s="37"/>
      <c r="K86" s="37"/>
    </row>
    <row r="87" spans="1:11" ht="12" customHeight="1" x14ac:dyDescent="0.15">
      <c r="A87" s="37"/>
      <c r="K87" s="37"/>
    </row>
    <row r="88" spans="1:11" ht="12" customHeight="1" x14ac:dyDescent="0.15">
      <c r="A88" s="37"/>
      <c r="K88" s="37"/>
    </row>
    <row r="89" spans="1:11" ht="12" customHeight="1" x14ac:dyDescent="0.15">
      <c r="A89" s="37"/>
      <c r="K89" s="37"/>
    </row>
    <row r="90" spans="1:11" ht="12" customHeight="1" x14ac:dyDescent="0.15">
      <c r="A90" s="37"/>
      <c r="K90" s="37"/>
    </row>
    <row r="91" spans="1:11" ht="12" customHeight="1" x14ac:dyDescent="0.15">
      <c r="A91" s="37"/>
      <c r="K91" s="37"/>
    </row>
    <row r="92" spans="1:11" ht="12" customHeight="1" x14ac:dyDescent="0.15">
      <c r="A92" s="37"/>
      <c r="K92" s="37"/>
    </row>
    <row r="93" spans="1:11" ht="12" customHeight="1" x14ac:dyDescent="0.15">
      <c r="A93" s="37"/>
      <c r="K93" s="37"/>
    </row>
    <row r="94" spans="1:11" ht="12" customHeight="1" x14ac:dyDescent="0.15">
      <c r="A94" s="37"/>
      <c r="K94" s="37"/>
    </row>
    <row r="95" spans="1:11" ht="12" customHeight="1" x14ac:dyDescent="0.15">
      <c r="A95" s="37"/>
      <c r="K95" s="37"/>
    </row>
    <row r="96" spans="1:11" ht="12" customHeight="1" x14ac:dyDescent="0.15">
      <c r="A96" s="37"/>
      <c r="K96" s="37"/>
    </row>
    <row r="97" spans="1:11" ht="12" customHeight="1" x14ac:dyDescent="0.15">
      <c r="A97" s="37"/>
      <c r="K97" s="37"/>
    </row>
    <row r="98" spans="1:11" ht="12" customHeight="1" x14ac:dyDescent="0.15">
      <c r="A98" s="37"/>
      <c r="K98" s="37"/>
    </row>
    <row r="99" spans="1:11" ht="12" customHeight="1" x14ac:dyDescent="0.15">
      <c r="A99" s="37"/>
      <c r="K99" s="37"/>
    </row>
    <row r="100" spans="1:11" ht="12" customHeight="1" x14ac:dyDescent="0.15">
      <c r="A100" s="37"/>
      <c r="K100" s="37"/>
    </row>
    <row r="101" spans="1:11" ht="12" customHeight="1" x14ac:dyDescent="0.15">
      <c r="A101" s="37"/>
      <c r="K101" s="37"/>
    </row>
    <row r="102" spans="1:11" ht="12" customHeight="1" x14ac:dyDescent="0.15">
      <c r="A102" s="37"/>
      <c r="K102" s="37"/>
    </row>
    <row r="103" spans="1:11" ht="12" customHeight="1" x14ac:dyDescent="0.15">
      <c r="A103" s="37"/>
      <c r="K103" s="37"/>
    </row>
    <row r="104" spans="1:11" ht="12" customHeight="1" x14ac:dyDescent="0.15">
      <c r="A104" s="37"/>
      <c r="K104" s="37"/>
    </row>
    <row r="105" spans="1:11" ht="12" customHeight="1" x14ac:dyDescent="0.15">
      <c r="A105" s="37"/>
      <c r="K105" s="37"/>
    </row>
    <row r="106" spans="1:11" ht="12" customHeight="1" x14ac:dyDescent="0.15">
      <c r="A106" s="37"/>
      <c r="K106" s="37"/>
    </row>
    <row r="107" spans="1:11" ht="12" customHeight="1" x14ac:dyDescent="0.15">
      <c r="A107" s="37"/>
      <c r="K107" s="37"/>
    </row>
    <row r="108" spans="1:11" ht="12" customHeight="1" x14ac:dyDescent="0.15">
      <c r="A108" s="37"/>
      <c r="K108" s="37"/>
    </row>
    <row r="109" spans="1:11" ht="12" customHeight="1" x14ac:dyDescent="0.15">
      <c r="A109" s="37"/>
      <c r="K109" s="37"/>
    </row>
    <row r="110" spans="1:11" ht="12" customHeight="1" x14ac:dyDescent="0.15">
      <c r="A110" s="37"/>
      <c r="K110" s="37"/>
    </row>
    <row r="111" spans="1:11" ht="12" customHeight="1" x14ac:dyDescent="0.15">
      <c r="A111" s="37"/>
      <c r="K111" s="37"/>
    </row>
    <row r="112" spans="1:11" ht="12" customHeight="1" x14ac:dyDescent="0.15">
      <c r="A112" s="37"/>
      <c r="K112" s="37"/>
    </row>
    <row r="113" spans="1:11" ht="12" customHeight="1" x14ac:dyDescent="0.15">
      <c r="A113" s="37"/>
      <c r="K113" s="37"/>
    </row>
    <row r="114" spans="1:11" ht="12" customHeight="1" x14ac:dyDescent="0.15">
      <c r="A114" s="37"/>
      <c r="K114" s="37"/>
    </row>
    <row r="115" spans="1:11" ht="12" customHeight="1" x14ac:dyDescent="0.15">
      <c r="A115" s="37"/>
      <c r="K115" s="37"/>
    </row>
    <row r="116" spans="1:11" ht="12" customHeight="1" x14ac:dyDescent="0.15">
      <c r="A116" s="37"/>
      <c r="K116" s="37"/>
    </row>
    <row r="117" spans="1:11" ht="12" customHeight="1" x14ac:dyDescent="0.15">
      <c r="A117" s="37"/>
      <c r="K117" s="37"/>
    </row>
    <row r="118" spans="1:11" ht="12" customHeight="1" x14ac:dyDescent="0.15">
      <c r="A118" s="37"/>
      <c r="K118" s="37"/>
    </row>
    <row r="119" spans="1:11" ht="12" customHeight="1" x14ac:dyDescent="0.15">
      <c r="A119" s="37"/>
      <c r="K119" s="37"/>
    </row>
    <row r="120" spans="1:11" ht="12" customHeight="1" x14ac:dyDescent="0.15">
      <c r="A120" s="37"/>
      <c r="K120" s="37"/>
    </row>
    <row r="121" spans="1:11" ht="12" customHeight="1" x14ac:dyDescent="0.15">
      <c r="A121" s="37"/>
      <c r="K121" s="37"/>
    </row>
    <row r="122" spans="1:11" ht="12" customHeight="1" x14ac:dyDescent="0.15">
      <c r="A122" s="37"/>
      <c r="K122" s="37"/>
    </row>
    <row r="123" spans="1:11" ht="12" customHeight="1" x14ac:dyDescent="0.15">
      <c r="A123" s="37"/>
      <c r="K123" s="37"/>
    </row>
    <row r="124" spans="1:11" ht="12" customHeight="1" x14ac:dyDescent="0.15">
      <c r="A124" s="37"/>
      <c r="K124" s="37"/>
    </row>
    <row r="125" spans="1:11" ht="12" customHeight="1" x14ac:dyDescent="0.15">
      <c r="A125" s="37"/>
      <c r="K125" s="37"/>
    </row>
    <row r="126" spans="1:11" ht="12" customHeight="1" x14ac:dyDescent="0.15">
      <c r="A126" s="37"/>
      <c r="K126" s="37"/>
    </row>
    <row r="127" spans="1:11" ht="12" customHeight="1" x14ac:dyDescent="0.15">
      <c r="A127" s="37"/>
      <c r="K127" s="37"/>
    </row>
    <row r="128" spans="1:11" ht="12" customHeight="1" x14ac:dyDescent="0.15">
      <c r="A128" s="37"/>
      <c r="K128" s="37"/>
    </row>
    <row r="129" spans="1:11" ht="12" customHeight="1" x14ac:dyDescent="0.15">
      <c r="A129" s="37"/>
      <c r="K129" s="37"/>
    </row>
    <row r="130" spans="1:11" ht="12" customHeight="1" x14ac:dyDescent="0.15">
      <c r="A130" s="37"/>
      <c r="K130" s="37"/>
    </row>
    <row r="131" spans="1:11" ht="12" customHeight="1" x14ac:dyDescent="0.15">
      <c r="A131" s="37"/>
      <c r="K131" s="37"/>
    </row>
    <row r="132" spans="1:11" ht="12" customHeight="1" x14ac:dyDescent="0.15">
      <c r="A132" s="37"/>
      <c r="K132" s="37"/>
    </row>
    <row r="133" spans="1:11" ht="12" customHeight="1" x14ac:dyDescent="0.15">
      <c r="A133" s="37"/>
      <c r="K133" s="37"/>
    </row>
    <row r="134" spans="1:11" ht="12" customHeight="1" x14ac:dyDescent="0.15">
      <c r="A134" s="37"/>
      <c r="K134" s="37"/>
    </row>
    <row r="135" spans="1:11" ht="12" customHeight="1" x14ac:dyDescent="0.15">
      <c r="A135" s="37"/>
      <c r="K135" s="37"/>
    </row>
    <row r="136" spans="1:11" ht="12" customHeight="1" x14ac:dyDescent="0.15">
      <c r="A136" s="37"/>
      <c r="K136" s="37"/>
    </row>
    <row r="137" spans="1:11" ht="12" customHeight="1" x14ac:dyDescent="0.15">
      <c r="A137" s="37"/>
      <c r="K137" s="37"/>
    </row>
    <row r="138" spans="1:11" ht="12" customHeight="1" x14ac:dyDescent="0.15">
      <c r="A138" s="37"/>
      <c r="K138" s="37"/>
    </row>
    <row r="139" spans="1:11" ht="12" customHeight="1" x14ac:dyDescent="0.15">
      <c r="A139" s="37"/>
      <c r="K139" s="37"/>
    </row>
    <row r="140" spans="1:11" ht="12" customHeight="1" x14ac:dyDescent="0.15">
      <c r="A140" s="37"/>
      <c r="K140" s="37"/>
    </row>
    <row r="141" spans="1:11" ht="12" customHeight="1" x14ac:dyDescent="0.15">
      <c r="A141" s="37"/>
      <c r="K141" s="37"/>
    </row>
    <row r="142" spans="1:11" ht="12" customHeight="1" x14ac:dyDescent="0.15">
      <c r="A142" s="37"/>
      <c r="K142" s="37"/>
    </row>
    <row r="143" spans="1:11" ht="12" customHeight="1" x14ac:dyDescent="0.15">
      <c r="A143" s="37"/>
      <c r="K143" s="37"/>
    </row>
    <row r="144" spans="1:11" ht="12" customHeight="1" x14ac:dyDescent="0.15">
      <c r="A144" s="37"/>
      <c r="K144" s="37"/>
    </row>
    <row r="145" spans="1:11" ht="12" customHeight="1" x14ac:dyDescent="0.15">
      <c r="A145" s="37"/>
      <c r="K145" s="37"/>
    </row>
    <row r="146" spans="1:11" ht="12" customHeight="1" x14ac:dyDescent="0.15">
      <c r="A146" s="37"/>
      <c r="K146" s="37"/>
    </row>
    <row r="147" spans="1:11" ht="12" customHeight="1" x14ac:dyDescent="0.15">
      <c r="A147" s="37"/>
      <c r="K147" s="37"/>
    </row>
    <row r="148" spans="1:11" ht="12" customHeight="1" x14ac:dyDescent="0.15">
      <c r="A148" s="37"/>
      <c r="K148" s="37"/>
    </row>
    <row r="149" spans="1:11" ht="12" customHeight="1" x14ac:dyDescent="0.15">
      <c r="A149" s="37"/>
      <c r="K149" s="37"/>
    </row>
    <row r="150" spans="1:11" ht="12" customHeight="1" x14ac:dyDescent="0.15">
      <c r="A150" s="37"/>
      <c r="K150" s="37"/>
    </row>
    <row r="151" spans="1:11" ht="12" customHeight="1" x14ac:dyDescent="0.15">
      <c r="A151" s="37"/>
      <c r="K151" s="37"/>
    </row>
    <row r="152" spans="1:11" ht="12" customHeight="1" x14ac:dyDescent="0.15">
      <c r="A152" s="37"/>
      <c r="K152" s="37"/>
    </row>
    <row r="153" spans="1:11" ht="12" customHeight="1" x14ac:dyDescent="0.15">
      <c r="A153" s="37"/>
      <c r="K153" s="37"/>
    </row>
    <row r="154" spans="1:11" ht="12" customHeight="1" x14ac:dyDescent="0.15">
      <c r="A154" s="37"/>
      <c r="K154" s="37"/>
    </row>
    <row r="155" spans="1:11" ht="12" customHeight="1" x14ac:dyDescent="0.15">
      <c r="A155" s="37"/>
      <c r="K155" s="37"/>
    </row>
    <row r="156" spans="1:11" ht="12" customHeight="1" x14ac:dyDescent="0.15">
      <c r="A156" s="37"/>
      <c r="K156" s="37"/>
    </row>
    <row r="157" spans="1:11" ht="12" customHeight="1" x14ac:dyDescent="0.15">
      <c r="A157" s="37"/>
      <c r="K157" s="37"/>
    </row>
    <row r="158" spans="1:11" ht="12" customHeight="1" x14ac:dyDescent="0.15">
      <c r="A158" s="37"/>
      <c r="K158" s="37"/>
    </row>
    <row r="159" spans="1:11" ht="12" customHeight="1" x14ac:dyDescent="0.15">
      <c r="A159" s="37"/>
      <c r="K159" s="37"/>
    </row>
    <row r="160" spans="1:11" ht="12" customHeight="1" x14ac:dyDescent="0.15">
      <c r="A160" s="37"/>
      <c r="K160" s="37"/>
    </row>
    <row r="161" spans="1:11" ht="12" customHeight="1" x14ac:dyDescent="0.15">
      <c r="A161" s="37"/>
      <c r="K161" s="37"/>
    </row>
    <row r="162" spans="1:11" ht="12" customHeight="1" x14ac:dyDescent="0.15">
      <c r="A162" s="37"/>
      <c r="K162" s="37"/>
    </row>
    <row r="163" spans="1:11" ht="12" customHeight="1" x14ac:dyDescent="0.15">
      <c r="A163" s="37"/>
      <c r="K163" s="37"/>
    </row>
    <row r="164" spans="1:11" ht="12" customHeight="1" x14ac:dyDescent="0.15">
      <c r="A164" s="37"/>
      <c r="K164" s="37"/>
    </row>
    <row r="165" spans="1:11" ht="12" customHeight="1" x14ac:dyDescent="0.15">
      <c r="A165" s="37"/>
      <c r="K165" s="37"/>
    </row>
    <row r="166" spans="1:11" ht="12" customHeight="1" x14ac:dyDescent="0.15">
      <c r="A166" s="37"/>
      <c r="K166" s="37"/>
    </row>
    <row r="167" spans="1:11" ht="12" customHeight="1" x14ac:dyDescent="0.15">
      <c r="A167" s="37"/>
      <c r="K167" s="37"/>
    </row>
    <row r="168" spans="1:11" ht="12" customHeight="1" x14ac:dyDescent="0.15">
      <c r="A168" s="37"/>
      <c r="K168" s="37"/>
    </row>
    <row r="169" spans="1:11" ht="12" customHeight="1" x14ac:dyDescent="0.15">
      <c r="A169" s="37"/>
      <c r="K169" s="37"/>
    </row>
    <row r="170" spans="1:11" ht="12" customHeight="1" x14ac:dyDescent="0.15">
      <c r="A170" s="37"/>
      <c r="K170" s="37"/>
    </row>
    <row r="171" spans="1:11" ht="12" customHeight="1" x14ac:dyDescent="0.15">
      <c r="A171" s="37"/>
      <c r="K171" s="37"/>
    </row>
    <row r="172" spans="1:11" ht="12" customHeight="1" x14ac:dyDescent="0.15">
      <c r="A172" s="37"/>
      <c r="K172" s="37"/>
    </row>
    <row r="173" spans="1:11" ht="12" customHeight="1" x14ac:dyDescent="0.15">
      <c r="A173" s="37"/>
      <c r="K173" s="37"/>
    </row>
    <row r="174" spans="1:11" ht="12" customHeight="1" x14ac:dyDescent="0.15">
      <c r="A174" s="37"/>
      <c r="K174" s="37"/>
    </row>
    <row r="175" spans="1:11" ht="12" customHeight="1" x14ac:dyDescent="0.15">
      <c r="A175" s="37"/>
      <c r="K175" s="37"/>
    </row>
    <row r="176" spans="1:11" ht="12" customHeight="1" x14ac:dyDescent="0.15">
      <c r="A176" s="37"/>
      <c r="K176" s="37"/>
    </row>
    <row r="177" spans="1:11" ht="12" customHeight="1" x14ac:dyDescent="0.15">
      <c r="A177" s="37"/>
      <c r="K177" s="37"/>
    </row>
    <row r="178" spans="1:11" ht="12" customHeight="1" x14ac:dyDescent="0.15">
      <c r="A178" s="37"/>
      <c r="K178" s="37"/>
    </row>
    <row r="179" spans="1:11" ht="12" customHeight="1" x14ac:dyDescent="0.15">
      <c r="A179" s="37"/>
      <c r="K179" s="37"/>
    </row>
    <row r="180" spans="1:11" ht="12" customHeight="1" x14ac:dyDescent="0.15">
      <c r="A180" s="37"/>
      <c r="K180" s="37"/>
    </row>
    <row r="181" spans="1:11" ht="12" customHeight="1" x14ac:dyDescent="0.15">
      <c r="A181" s="37"/>
      <c r="K181" s="37"/>
    </row>
    <row r="182" spans="1:11" ht="12" customHeight="1" x14ac:dyDescent="0.15">
      <c r="A182" s="37"/>
      <c r="K182" s="37"/>
    </row>
    <row r="183" spans="1:11" ht="12" customHeight="1" x14ac:dyDescent="0.15">
      <c r="A183" s="37"/>
      <c r="K183" s="37"/>
    </row>
    <row r="184" spans="1:11" ht="12" customHeight="1" x14ac:dyDescent="0.15">
      <c r="A184" s="37"/>
      <c r="K184" s="37"/>
    </row>
    <row r="185" spans="1:11" ht="12" customHeight="1" x14ac:dyDescent="0.15">
      <c r="A185" s="37"/>
      <c r="K185" s="37"/>
    </row>
    <row r="186" spans="1:11" ht="12" customHeight="1" x14ac:dyDescent="0.15">
      <c r="A186" s="37"/>
      <c r="K186" s="37"/>
    </row>
    <row r="187" spans="1:11" ht="12" customHeight="1" x14ac:dyDescent="0.15">
      <c r="A187" s="37"/>
      <c r="K187" s="37"/>
    </row>
    <row r="188" spans="1:11" ht="12" customHeight="1" x14ac:dyDescent="0.15">
      <c r="A188" s="37"/>
      <c r="K188" s="37"/>
    </row>
    <row r="189" spans="1:11" ht="12" customHeight="1" x14ac:dyDescent="0.15">
      <c r="A189" s="37"/>
      <c r="K189" s="37"/>
    </row>
    <row r="190" spans="1:11" ht="12" customHeight="1" x14ac:dyDescent="0.15">
      <c r="A190" s="37"/>
      <c r="K190" s="37"/>
    </row>
    <row r="191" spans="1:11" ht="12" customHeight="1" x14ac:dyDescent="0.15">
      <c r="A191" s="37"/>
      <c r="K191" s="37"/>
    </row>
    <row r="192" spans="1:11" ht="12" customHeight="1" x14ac:dyDescent="0.15">
      <c r="A192" s="37"/>
      <c r="K192" s="37"/>
    </row>
    <row r="193" spans="1:11" ht="12" customHeight="1" x14ac:dyDescent="0.15">
      <c r="A193" s="37"/>
      <c r="K193" s="37"/>
    </row>
    <row r="194" spans="1:11" ht="12" customHeight="1" x14ac:dyDescent="0.15">
      <c r="A194" s="37"/>
      <c r="K194" s="37"/>
    </row>
    <row r="195" spans="1:11" ht="12" customHeight="1" x14ac:dyDescent="0.15">
      <c r="A195" s="37"/>
      <c r="K195" s="37"/>
    </row>
    <row r="196" spans="1:11" ht="12" customHeight="1" x14ac:dyDescent="0.15">
      <c r="A196" s="37"/>
      <c r="K196" s="37"/>
    </row>
    <row r="197" spans="1:11" ht="12" customHeight="1" x14ac:dyDescent="0.15">
      <c r="A197" s="37"/>
      <c r="K197" s="37"/>
    </row>
    <row r="198" spans="1:11" ht="12" customHeight="1" x14ac:dyDescent="0.15">
      <c r="A198" s="37"/>
      <c r="K198" s="37"/>
    </row>
    <row r="199" spans="1:11" ht="12" customHeight="1" x14ac:dyDescent="0.15">
      <c r="A199" s="37"/>
      <c r="K199" s="37"/>
    </row>
    <row r="200" spans="1:11" ht="12" customHeight="1" x14ac:dyDescent="0.15">
      <c r="A200" s="37"/>
      <c r="K200" s="37"/>
    </row>
    <row r="201" spans="1:11" ht="12" customHeight="1" x14ac:dyDescent="0.15">
      <c r="A201" s="37"/>
      <c r="K201" s="37"/>
    </row>
    <row r="202" spans="1:11" ht="12" customHeight="1" x14ac:dyDescent="0.15">
      <c r="A202" s="37"/>
      <c r="K202" s="37"/>
    </row>
    <row r="203" spans="1:11" ht="12" customHeight="1" x14ac:dyDescent="0.15">
      <c r="A203" s="37"/>
      <c r="K203" s="37"/>
    </row>
    <row r="204" spans="1:11" ht="12" customHeight="1" x14ac:dyDescent="0.15">
      <c r="A204" s="37"/>
      <c r="K204" s="37"/>
    </row>
    <row r="205" spans="1:11" ht="12" customHeight="1" x14ac:dyDescent="0.15">
      <c r="A205" s="37"/>
      <c r="K205" s="37"/>
    </row>
    <row r="206" spans="1:11" ht="12" customHeight="1" x14ac:dyDescent="0.15">
      <c r="A206" s="37"/>
      <c r="K206" s="37"/>
    </row>
    <row r="207" spans="1:11" ht="12" customHeight="1" x14ac:dyDescent="0.15">
      <c r="A207" s="37"/>
      <c r="K207" s="37"/>
    </row>
    <row r="208" spans="1:11" ht="12" customHeight="1" x14ac:dyDescent="0.15">
      <c r="A208" s="37"/>
      <c r="K208" s="37"/>
    </row>
    <row r="209" spans="1:11" ht="12" customHeight="1" x14ac:dyDescent="0.15">
      <c r="A209" s="37"/>
      <c r="K209" s="37"/>
    </row>
    <row r="210" spans="1:11" ht="12" customHeight="1" x14ac:dyDescent="0.15">
      <c r="A210" s="37"/>
      <c r="K210" s="37"/>
    </row>
    <row r="211" spans="1:11" ht="12" customHeight="1" x14ac:dyDescent="0.15">
      <c r="A211" s="37"/>
      <c r="K211" s="37"/>
    </row>
    <row r="212" spans="1:11" ht="12" customHeight="1" x14ac:dyDescent="0.15">
      <c r="A212" s="37"/>
      <c r="K212" s="37"/>
    </row>
    <row r="213" spans="1:11" ht="12" customHeight="1" x14ac:dyDescent="0.15">
      <c r="A213" s="37"/>
      <c r="K213" s="37"/>
    </row>
    <row r="214" spans="1:11" ht="12" customHeight="1" x14ac:dyDescent="0.15">
      <c r="A214" s="37"/>
      <c r="K214" s="37"/>
    </row>
    <row r="215" spans="1:11" ht="12" customHeight="1" x14ac:dyDescent="0.15">
      <c r="A215" s="37"/>
      <c r="K215" s="37"/>
    </row>
    <row r="216" spans="1:11" ht="12" customHeight="1" x14ac:dyDescent="0.15">
      <c r="A216" s="37"/>
      <c r="K216" s="37"/>
    </row>
    <row r="217" spans="1:11" ht="12" customHeight="1" x14ac:dyDescent="0.15">
      <c r="A217" s="37"/>
      <c r="K217" s="37"/>
    </row>
    <row r="218" spans="1:11" ht="12" customHeight="1" x14ac:dyDescent="0.15">
      <c r="A218" s="37"/>
      <c r="K218" s="37"/>
    </row>
    <row r="219" spans="1:11" ht="12" customHeight="1" x14ac:dyDescent="0.15">
      <c r="A219" s="37"/>
      <c r="K219" s="37"/>
    </row>
    <row r="220" spans="1:11" ht="12" customHeight="1" x14ac:dyDescent="0.15">
      <c r="A220" s="37"/>
      <c r="K220" s="37"/>
    </row>
    <row r="221" spans="1:11" ht="12" customHeight="1" x14ac:dyDescent="0.15">
      <c r="A221" s="37"/>
      <c r="K221" s="37"/>
    </row>
    <row r="222" spans="1:11" ht="12" customHeight="1" x14ac:dyDescent="0.15">
      <c r="A222" s="37"/>
      <c r="K222" s="37"/>
    </row>
    <row r="223" spans="1:11" ht="12" customHeight="1" x14ac:dyDescent="0.15">
      <c r="A223" s="37"/>
      <c r="K223" s="37"/>
    </row>
    <row r="224" spans="1:11" ht="12" customHeight="1" x14ac:dyDescent="0.15">
      <c r="A224" s="37"/>
      <c r="K224" s="37"/>
    </row>
    <row r="225" spans="1:11" ht="12" customHeight="1" x14ac:dyDescent="0.15">
      <c r="A225" s="37"/>
      <c r="K225" s="37"/>
    </row>
    <row r="226" spans="1:11" ht="12" customHeight="1" x14ac:dyDescent="0.15">
      <c r="A226" s="37"/>
      <c r="K226" s="37"/>
    </row>
    <row r="227" spans="1:11" ht="12" customHeight="1" x14ac:dyDescent="0.15">
      <c r="A227" s="37"/>
      <c r="K227" s="37"/>
    </row>
    <row r="228" spans="1:11" ht="12" customHeight="1" x14ac:dyDescent="0.15">
      <c r="A228" s="37"/>
      <c r="K228" s="37"/>
    </row>
    <row r="229" spans="1:11" ht="12" customHeight="1" x14ac:dyDescent="0.15">
      <c r="A229" s="37"/>
      <c r="K229" s="37"/>
    </row>
    <row r="230" spans="1:11" ht="12" customHeight="1" x14ac:dyDescent="0.15">
      <c r="A230" s="37"/>
      <c r="K230" s="37"/>
    </row>
    <row r="231" spans="1:11" ht="12" customHeight="1" x14ac:dyDescent="0.15">
      <c r="A231" s="37"/>
      <c r="K231" s="37"/>
    </row>
    <row r="232" spans="1:11" ht="12" customHeight="1" x14ac:dyDescent="0.15">
      <c r="A232" s="37"/>
      <c r="K232" s="37"/>
    </row>
    <row r="233" spans="1:11" ht="12" customHeight="1" x14ac:dyDescent="0.15">
      <c r="A233" s="37"/>
      <c r="K233" s="37"/>
    </row>
    <row r="234" spans="1:11" ht="12" customHeight="1" x14ac:dyDescent="0.15">
      <c r="A234" s="37"/>
      <c r="K234" s="37"/>
    </row>
    <row r="235" spans="1:11" ht="12" customHeight="1" x14ac:dyDescent="0.15">
      <c r="A235" s="37"/>
      <c r="K235" s="37"/>
    </row>
    <row r="236" spans="1:11" ht="12" customHeight="1" x14ac:dyDescent="0.15">
      <c r="A236" s="37"/>
      <c r="K236" s="37"/>
    </row>
    <row r="237" spans="1:11" ht="12" customHeight="1" x14ac:dyDescent="0.15">
      <c r="A237" s="37"/>
      <c r="K237" s="37"/>
    </row>
    <row r="238" spans="1:11" ht="12" customHeight="1" x14ac:dyDescent="0.15">
      <c r="A238" s="37"/>
      <c r="K238" s="37"/>
    </row>
    <row r="239" spans="1:11" ht="12" customHeight="1" x14ac:dyDescent="0.15">
      <c r="A239" s="37"/>
      <c r="K239" s="37"/>
    </row>
    <row r="240" spans="1:11" ht="12" customHeight="1" x14ac:dyDescent="0.15">
      <c r="A240" s="37"/>
      <c r="K240" s="37"/>
    </row>
    <row r="241" spans="1:11" ht="12" customHeight="1" x14ac:dyDescent="0.15">
      <c r="A241" s="37"/>
      <c r="K241" s="37"/>
    </row>
    <row r="242" spans="1:11" ht="12" customHeight="1" x14ac:dyDescent="0.15">
      <c r="A242" s="37"/>
      <c r="K242" s="37"/>
    </row>
    <row r="243" spans="1:11" ht="12" customHeight="1" x14ac:dyDescent="0.15">
      <c r="A243" s="37"/>
      <c r="K243" s="37"/>
    </row>
    <row r="244" spans="1:11" ht="12" customHeight="1" x14ac:dyDescent="0.15">
      <c r="A244" s="37"/>
      <c r="K244" s="37"/>
    </row>
    <row r="245" spans="1:11" ht="12" customHeight="1" x14ac:dyDescent="0.15">
      <c r="A245" s="37"/>
      <c r="K245" s="37"/>
    </row>
    <row r="246" spans="1:11" ht="12" customHeight="1" x14ac:dyDescent="0.15">
      <c r="A246" s="37"/>
      <c r="K246" s="37"/>
    </row>
    <row r="247" spans="1:11" ht="12" customHeight="1" x14ac:dyDescent="0.15">
      <c r="A247" s="37"/>
      <c r="K247" s="37"/>
    </row>
    <row r="248" spans="1:11" ht="12" customHeight="1" x14ac:dyDescent="0.15">
      <c r="A248" s="37"/>
      <c r="K248" s="37"/>
    </row>
    <row r="249" spans="1:11" ht="12" customHeight="1" x14ac:dyDescent="0.15">
      <c r="A249" s="37"/>
      <c r="K249" s="37"/>
    </row>
    <row r="250" spans="1:11" ht="12" customHeight="1" x14ac:dyDescent="0.15">
      <c r="A250" s="37"/>
      <c r="K250" s="37"/>
    </row>
    <row r="251" spans="1:11" ht="12" customHeight="1" x14ac:dyDescent="0.15">
      <c r="A251" s="37"/>
      <c r="K251" s="37"/>
    </row>
    <row r="252" spans="1:11" ht="12" customHeight="1" x14ac:dyDescent="0.15">
      <c r="A252" s="37"/>
      <c r="K252" s="37"/>
    </row>
    <row r="253" spans="1:11" ht="12" customHeight="1" x14ac:dyDescent="0.15">
      <c r="A253" s="37"/>
      <c r="K253" s="37"/>
    </row>
    <row r="254" spans="1:11" ht="12" customHeight="1" x14ac:dyDescent="0.15">
      <c r="A254" s="37"/>
      <c r="K254" s="37"/>
    </row>
    <row r="255" spans="1:11" ht="12" customHeight="1" x14ac:dyDescent="0.15">
      <c r="A255" s="37"/>
      <c r="K255" s="37"/>
    </row>
    <row r="256" spans="1:11" ht="12" customHeight="1" x14ac:dyDescent="0.15">
      <c r="A256" s="37"/>
      <c r="K256" s="37"/>
    </row>
    <row r="257" spans="1:11" ht="12" customHeight="1" x14ac:dyDescent="0.15">
      <c r="A257" s="37"/>
      <c r="K257" s="37"/>
    </row>
    <row r="258" spans="1:11" ht="12" customHeight="1" x14ac:dyDescent="0.15">
      <c r="A258" s="37"/>
      <c r="K258" s="37"/>
    </row>
    <row r="259" spans="1:11" ht="12" customHeight="1" x14ac:dyDescent="0.15">
      <c r="A259" s="37"/>
      <c r="K259" s="37"/>
    </row>
    <row r="260" spans="1:11" ht="12" customHeight="1" x14ac:dyDescent="0.15">
      <c r="A260" s="37"/>
      <c r="K260" s="37"/>
    </row>
    <row r="261" spans="1:11" ht="12" customHeight="1" x14ac:dyDescent="0.15">
      <c r="A261" s="37"/>
      <c r="K261" s="37"/>
    </row>
    <row r="262" spans="1:11" ht="12" customHeight="1" x14ac:dyDescent="0.15">
      <c r="A262" s="37"/>
      <c r="K262" s="37"/>
    </row>
    <row r="263" spans="1:11" ht="12" customHeight="1" x14ac:dyDescent="0.15">
      <c r="A263" s="37"/>
      <c r="K263" s="37"/>
    </row>
    <row r="264" spans="1:11" ht="12" customHeight="1" x14ac:dyDescent="0.15">
      <c r="A264" s="37"/>
      <c r="K264" s="37"/>
    </row>
    <row r="265" spans="1:11" ht="12" customHeight="1" x14ac:dyDescent="0.15">
      <c r="A265" s="37"/>
      <c r="K265" s="37"/>
    </row>
    <row r="266" spans="1:11" ht="12" customHeight="1" x14ac:dyDescent="0.15">
      <c r="A266" s="37"/>
      <c r="K266" s="37"/>
    </row>
    <row r="267" spans="1:11" ht="12" customHeight="1" x14ac:dyDescent="0.15">
      <c r="A267" s="37"/>
      <c r="K267" s="37"/>
    </row>
    <row r="268" spans="1:11" ht="12" customHeight="1" x14ac:dyDescent="0.15">
      <c r="A268" s="37"/>
      <c r="K268" s="37"/>
    </row>
    <row r="269" spans="1:11" ht="12" customHeight="1" x14ac:dyDescent="0.15">
      <c r="A269" s="37"/>
      <c r="K269" s="37"/>
    </row>
    <row r="270" spans="1:11" ht="12" customHeight="1" x14ac:dyDescent="0.15">
      <c r="A270" s="37"/>
      <c r="K270" s="37"/>
    </row>
    <row r="271" spans="1:11" ht="12" customHeight="1" x14ac:dyDescent="0.15">
      <c r="A271" s="37"/>
      <c r="K271" s="37"/>
    </row>
    <row r="272" spans="1:11" ht="12" customHeight="1" x14ac:dyDescent="0.15">
      <c r="A272" s="37"/>
      <c r="K272" s="37"/>
    </row>
    <row r="273" spans="1:11" ht="12" customHeight="1" x14ac:dyDescent="0.15">
      <c r="A273" s="37"/>
      <c r="K273" s="37"/>
    </row>
    <row r="274" spans="1:11" ht="12" customHeight="1" x14ac:dyDescent="0.15">
      <c r="A274" s="37"/>
      <c r="K274" s="37"/>
    </row>
    <row r="275" spans="1:11" ht="12" customHeight="1" x14ac:dyDescent="0.15">
      <c r="A275" s="37"/>
      <c r="K275" s="37"/>
    </row>
    <row r="276" spans="1:11" ht="12" customHeight="1" x14ac:dyDescent="0.15">
      <c r="A276" s="37"/>
      <c r="K276" s="37"/>
    </row>
    <row r="277" spans="1:11" ht="12" customHeight="1" x14ac:dyDescent="0.15">
      <c r="A277" s="37"/>
      <c r="K277" s="37"/>
    </row>
    <row r="278" spans="1:11" ht="12" customHeight="1" x14ac:dyDescent="0.15">
      <c r="A278" s="37"/>
      <c r="K278" s="37"/>
    </row>
    <row r="279" spans="1:11" ht="12" customHeight="1" x14ac:dyDescent="0.15">
      <c r="A279" s="37"/>
      <c r="K279" s="37"/>
    </row>
    <row r="280" spans="1:11" ht="12" customHeight="1" x14ac:dyDescent="0.15">
      <c r="A280" s="37"/>
      <c r="K280" s="37"/>
    </row>
    <row r="281" spans="1:11" ht="12" customHeight="1" x14ac:dyDescent="0.15">
      <c r="A281" s="37"/>
      <c r="K281" s="37"/>
    </row>
    <row r="282" spans="1:11" ht="12" customHeight="1" x14ac:dyDescent="0.15">
      <c r="A282" s="37"/>
      <c r="K282" s="37"/>
    </row>
    <row r="283" spans="1:11" ht="12" customHeight="1" x14ac:dyDescent="0.15">
      <c r="A283" s="37"/>
      <c r="K283" s="37"/>
    </row>
    <row r="284" spans="1:11" ht="12" customHeight="1" x14ac:dyDescent="0.15">
      <c r="A284" s="37"/>
      <c r="K284" s="37"/>
    </row>
    <row r="285" spans="1:11" ht="12" customHeight="1" x14ac:dyDescent="0.15">
      <c r="A285" s="37"/>
      <c r="K285" s="37"/>
    </row>
    <row r="286" spans="1:11" ht="12" customHeight="1" x14ac:dyDescent="0.15">
      <c r="A286" s="37"/>
      <c r="K286" s="37"/>
    </row>
    <row r="287" spans="1:11" ht="12" customHeight="1" x14ac:dyDescent="0.15">
      <c r="A287" s="37"/>
      <c r="K287" s="37"/>
    </row>
    <row r="288" spans="1:11" ht="12" customHeight="1" x14ac:dyDescent="0.15">
      <c r="A288" s="37"/>
      <c r="K288" s="37"/>
    </row>
    <row r="289" spans="1:11" ht="12" customHeight="1" x14ac:dyDescent="0.15">
      <c r="A289" s="37"/>
      <c r="K289" s="37"/>
    </row>
    <row r="290" spans="1:11" ht="12" customHeight="1" x14ac:dyDescent="0.15">
      <c r="A290" s="37"/>
      <c r="K290" s="37"/>
    </row>
    <row r="291" spans="1:11" ht="12" customHeight="1" x14ac:dyDescent="0.15">
      <c r="A291" s="37"/>
      <c r="K291" s="37"/>
    </row>
    <row r="292" spans="1:11" ht="12" customHeight="1" x14ac:dyDescent="0.15">
      <c r="A292" s="37"/>
      <c r="K292" s="37"/>
    </row>
    <row r="293" spans="1:11" ht="12" customHeight="1" x14ac:dyDescent="0.15">
      <c r="A293" s="37"/>
      <c r="K293" s="37"/>
    </row>
    <row r="294" spans="1:11" ht="12" customHeight="1" x14ac:dyDescent="0.15">
      <c r="A294" s="37"/>
      <c r="K294" s="37"/>
    </row>
    <row r="295" spans="1:11" ht="12" customHeight="1" x14ac:dyDescent="0.15">
      <c r="A295" s="37"/>
      <c r="K295" s="37"/>
    </row>
    <row r="296" spans="1:11" ht="12" customHeight="1" x14ac:dyDescent="0.15">
      <c r="A296" s="37"/>
      <c r="K296" s="37"/>
    </row>
    <row r="297" spans="1:11" ht="12" customHeight="1" x14ac:dyDescent="0.15">
      <c r="A297" s="37"/>
      <c r="K297" s="37"/>
    </row>
    <row r="298" spans="1:11" ht="12" customHeight="1" x14ac:dyDescent="0.15">
      <c r="A298" s="37"/>
      <c r="K298" s="37"/>
    </row>
    <row r="299" spans="1:11" ht="12" customHeight="1" x14ac:dyDescent="0.15">
      <c r="A299" s="37"/>
      <c r="K299" s="37"/>
    </row>
    <row r="300" spans="1:11" ht="12" customHeight="1" x14ac:dyDescent="0.15">
      <c r="A300" s="37"/>
      <c r="K300" s="37"/>
    </row>
    <row r="301" spans="1:11" ht="12" customHeight="1" x14ac:dyDescent="0.15">
      <c r="A301" s="37"/>
      <c r="K301" s="37"/>
    </row>
    <row r="302" spans="1:11" ht="12" customHeight="1" x14ac:dyDescent="0.15">
      <c r="A302" s="37"/>
      <c r="K302" s="37"/>
    </row>
    <row r="303" spans="1:11" ht="12" customHeight="1" x14ac:dyDescent="0.15">
      <c r="A303" s="37"/>
      <c r="K303" s="37"/>
    </row>
    <row r="304" spans="1:11" ht="12" customHeight="1" x14ac:dyDescent="0.15">
      <c r="A304" s="37"/>
      <c r="K304" s="37"/>
    </row>
    <row r="305" spans="1:11" ht="12" customHeight="1" x14ac:dyDescent="0.15">
      <c r="A305" s="37"/>
      <c r="K305" s="37"/>
    </row>
    <row r="306" spans="1:11" ht="12" customHeight="1" x14ac:dyDescent="0.15">
      <c r="A306" s="37"/>
      <c r="K306" s="37"/>
    </row>
    <row r="307" spans="1:11" ht="12" customHeight="1" x14ac:dyDescent="0.15">
      <c r="A307" s="37"/>
      <c r="K307" s="37"/>
    </row>
    <row r="308" spans="1:11" ht="12" customHeight="1" x14ac:dyDescent="0.15">
      <c r="A308" s="37"/>
      <c r="K308" s="37"/>
    </row>
    <row r="309" spans="1:11" ht="12" customHeight="1" x14ac:dyDescent="0.15">
      <c r="A309" s="37"/>
      <c r="K309" s="37"/>
    </row>
    <row r="310" spans="1:11" ht="12" customHeight="1" x14ac:dyDescent="0.15">
      <c r="A310" s="37"/>
      <c r="K310" s="37"/>
    </row>
    <row r="311" spans="1:11" ht="12" customHeight="1" x14ac:dyDescent="0.15">
      <c r="A311" s="37"/>
      <c r="K311" s="37"/>
    </row>
    <row r="312" spans="1:11" ht="12" customHeight="1" x14ac:dyDescent="0.15">
      <c r="A312" s="37"/>
      <c r="K312" s="37"/>
    </row>
    <row r="313" spans="1:11" ht="12" customHeight="1" x14ac:dyDescent="0.15">
      <c r="A313" s="37"/>
      <c r="K313" s="37"/>
    </row>
    <row r="314" spans="1:11" ht="12" customHeight="1" x14ac:dyDescent="0.15">
      <c r="A314" s="37"/>
      <c r="K314" s="37"/>
    </row>
    <row r="315" spans="1:11" ht="12" customHeight="1" x14ac:dyDescent="0.15">
      <c r="A315" s="37"/>
      <c r="K315" s="37"/>
    </row>
    <row r="316" spans="1:11" ht="12" customHeight="1" x14ac:dyDescent="0.15">
      <c r="A316" s="37"/>
      <c r="K316" s="37"/>
    </row>
    <row r="317" spans="1:11" ht="12" customHeight="1" x14ac:dyDescent="0.15">
      <c r="A317" s="37"/>
      <c r="K317" s="37"/>
    </row>
    <row r="318" spans="1:11" ht="12" customHeight="1" x14ac:dyDescent="0.15">
      <c r="A318" s="37"/>
      <c r="K318" s="37"/>
    </row>
    <row r="319" spans="1:11" ht="12" customHeight="1" x14ac:dyDescent="0.15">
      <c r="A319" s="37"/>
      <c r="K319" s="37"/>
    </row>
    <row r="320" spans="1:11" ht="12" customHeight="1" x14ac:dyDescent="0.15">
      <c r="A320" s="37"/>
      <c r="K320" s="37"/>
    </row>
    <row r="321" spans="1:11" ht="12" customHeight="1" x14ac:dyDescent="0.15">
      <c r="A321" s="37"/>
      <c r="K321" s="37"/>
    </row>
    <row r="322" spans="1:11" ht="12" customHeight="1" x14ac:dyDescent="0.15">
      <c r="A322" s="37"/>
      <c r="K322" s="37"/>
    </row>
    <row r="323" spans="1:11" ht="12" customHeight="1" x14ac:dyDescent="0.15">
      <c r="A323" s="37"/>
      <c r="K323" s="37"/>
    </row>
    <row r="324" spans="1:11" ht="12" customHeight="1" x14ac:dyDescent="0.15">
      <c r="A324" s="37"/>
      <c r="K324" s="37"/>
    </row>
    <row r="325" spans="1:11" ht="12" customHeight="1" x14ac:dyDescent="0.15">
      <c r="A325" s="37"/>
      <c r="K325" s="37"/>
    </row>
    <row r="326" spans="1:11" ht="12" customHeight="1" x14ac:dyDescent="0.15">
      <c r="A326" s="37"/>
      <c r="K326" s="37"/>
    </row>
    <row r="327" spans="1:11" ht="12" customHeight="1" x14ac:dyDescent="0.15">
      <c r="A327" s="37"/>
      <c r="K327" s="37"/>
    </row>
    <row r="328" spans="1:11" ht="12" customHeight="1" x14ac:dyDescent="0.15">
      <c r="A328" s="37"/>
      <c r="K328" s="37"/>
    </row>
    <row r="329" spans="1:11" ht="12" customHeight="1" x14ac:dyDescent="0.15">
      <c r="A329" s="37"/>
      <c r="K329" s="37"/>
    </row>
    <row r="330" spans="1:11" ht="12" customHeight="1" x14ac:dyDescent="0.15">
      <c r="A330" s="37"/>
      <c r="K330" s="37"/>
    </row>
    <row r="331" spans="1:11" ht="12" customHeight="1" x14ac:dyDescent="0.15">
      <c r="A331" s="37"/>
      <c r="K331" s="37"/>
    </row>
    <row r="332" spans="1:11" ht="12" customHeight="1" x14ac:dyDescent="0.15">
      <c r="A332" s="37"/>
      <c r="K332" s="37"/>
    </row>
    <row r="333" spans="1:11" ht="12" customHeight="1" x14ac:dyDescent="0.15">
      <c r="A333" s="37"/>
      <c r="K333" s="37"/>
    </row>
    <row r="334" spans="1:11" ht="12" customHeight="1" x14ac:dyDescent="0.15">
      <c r="A334" s="37"/>
      <c r="K334" s="37"/>
    </row>
    <row r="335" spans="1:11" ht="12" customHeight="1" x14ac:dyDescent="0.15">
      <c r="A335" s="37"/>
      <c r="K335" s="37"/>
    </row>
    <row r="336" spans="1:11" ht="12" customHeight="1" x14ac:dyDescent="0.15">
      <c r="A336" s="37"/>
      <c r="K336" s="37"/>
    </row>
    <row r="337" spans="1:11" ht="12" customHeight="1" x14ac:dyDescent="0.15">
      <c r="A337" s="37"/>
      <c r="K337" s="37"/>
    </row>
    <row r="338" spans="1:11" ht="12" customHeight="1" x14ac:dyDescent="0.15">
      <c r="A338" s="37"/>
      <c r="K338" s="37"/>
    </row>
    <row r="339" spans="1:11" ht="12" customHeight="1" x14ac:dyDescent="0.15">
      <c r="A339" s="37"/>
      <c r="K339" s="37"/>
    </row>
    <row r="340" spans="1:11" ht="12" customHeight="1" x14ac:dyDescent="0.15">
      <c r="A340" s="37"/>
      <c r="K340" s="37"/>
    </row>
    <row r="341" spans="1:11" ht="12" customHeight="1" x14ac:dyDescent="0.15">
      <c r="A341" s="37"/>
      <c r="K341" s="37"/>
    </row>
    <row r="342" spans="1:11" ht="12" customHeight="1" x14ac:dyDescent="0.15">
      <c r="A342" s="37"/>
      <c r="K342" s="37"/>
    </row>
    <row r="343" spans="1:11" ht="12" customHeight="1" x14ac:dyDescent="0.15">
      <c r="A343" s="37"/>
      <c r="K343" s="37"/>
    </row>
    <row r="344" spans="1:11" ht="12" customHeight="1" x14ac:dyDescent="0.15">
      <c r="A344" s="37"/>
      <c r="K344" s="37"/>
    </row>
    <row r="345" spans="1:11" ht="12" customHeight="1" x14ac:dyDescent="0.15">
      <c r="A345" s="37"/>
      <c r="K345" s="37"/>
    </row>
    <row r="346" spans="1:11" ht="12" customHeight="1" x14ac:dyDescent="0.15">
      <c r="A346" s="37"/>
      <c r="K346" s="37"/>
    </row>
    <row r="347" spans="1:11" ht="12" customHeight="1" x14ac:dyDescent="0.15">
      <c r="A347" s="37"/>
      <c r="K347" s="37"/>
    </row>
    <row r="348" spans="1:11" ht="12" customHeight="1" x14ac:dyDescent="0.15">
      <c r="A348" s="37"/>
      <c r="K348" s="37"/>
    </row>
    <row r="349" spans="1:11" ht="12" customHeight="1" x14ac:dyDescent="0.15">
      <c r="A349" s="37"/>
      <c r="K349" s="37"/>
    </row>
    <row r="350" spans="1:11" ht="12" customHeight="1" x14ac:dyDescent="0.15">
      <c r="A350" s="37"/>
      <c r="K350" s="37"/>
    </row>
    <row r="351" spans="1:11" ht="12" customHeight="1" x14ac:dyDescent="0.15">
      <c r="A351" s="37"/>
      <c r="K351" s="37"/>
    </row>
    <row r="352" spans="1:11" ht="12" customHeight="1" x14ac:dyDescent="0.15">
      <c r="A352" s="37"/>
      <c r="K352" s="37"/>
    </row>
    <row r="353" spans="1:11" ht="12" customHeight="1" x14ac:dyDescent="0.15">
      <c r="A353" s="37"/>
      <c r="K353" s="37"/>
    </row>
    <row r="354" spans="1:11" ht="12" customHeight="1" x14ac:dyDescent="0.15">
      <c r="A354" s="37"/>
      <c r="K354" s="37"/>
    </row>
    <row r="355" spans="1:11" ht="12" customHeight="1" x14ac:dyDescent="0.15">
      <c r="A355" s="37"/>
      <c r="K355" s="37"/>
    </row>
    <row r="356" spans="1:11" ht="12" customHeight="1" x14ac:dyDescent="0.15">
      <c r="A356" s="37"/>
      <c r="K356" s="37"/>
    </row>
    <row r="357" spans="1:11" ht="12" customHeight="1" x14ac:dyDescent="0.15">
      <c r="A357" s="37"/>
      <c r="K357" s="37"/>
    </row>
    <row r="358" spans="1:11" ht="12" customHeight="1" x14ac:dyDescent="0.15">
      <c r="A358" s="37"/>
      <c r="K358" s="37"/>
    </row>
    <row r="359" spans="1:11" ht="12" customHeight="1" x14ac:dyDescent="0.15">
      <c r="A359" s="37"/>
      <c r="K359" s="37"/>
    </row>
    <row r="360" spans="1:11" ht="12" customHeight="1" x14ac:dyDescent="0.15">
      <c r="A360" s="37"/>
      <c r="K360" s="37"/>
    </row>
    <row r="361" spans="1:11" ht="12" customHeight="1" x14ac:dyDescent="0.15">
      <c r="A361" s="37"/>
      <c r="K361" s="37"/>
    </row>
    <row r="362" spans="1:11" ht="12" customHeight="1" x14ac:dyDescent="0.15">
      <c r="A362" s="37"/>
      <c r="K362" s="37"/>
    </row>
    <row r="363" spans="1:11" ht="12" customHeight="1" x14ac:dyDescent="0.15">
      <c r="A363" s="37"/>
      <c r="K363" s="37"/>
    </row>
    <row r="364" spans="1:11" ht="12" customHeight="1" x14ac:dyDescent="0.15">
      <c r="A364" s="37"/>
      <c r="K364" s="37"/>
    </row>
    <row r="365" spans="1:11" ht="12" customHeight="1" x14ac:dyDescent="0.15">
      <c r="A365" s="37"/>
      <c r="K365" s="37"/>
    </row>
    <row r="366" spans="1:11" ht="12" customHeight="1" x14ac:dyDescent="0.15">
      <c r="A366" s="37"/>
      <c r="K366" s="37"/>
    </row>
    <row r="367" spans="1:11" ht="12" customHeight="1" x14ac:dyDescent="0.15">
      <c r="A367" s="37"/>
      <c r="K367" s="37"/>
    </row>
    <row r="368" spans="1:11" ht="12" customHeight="1" x14ac:dyDescent="0.15">
      <c r="A368" s="37"/>
      <c r="K368" s="37"/>
    </row>
    <row r="369" spans="1:11" ht="12" customHeight="1" x14ac:dyDescent="0.15">
      <c r="A369" s="37"/>
      <c r="K369" s="37"/>
    </row>
    <row r="370" spans="1:11" ht="12" customHeight="1" x14ac:dyDescent="0.15">
      <c r="A370" s="37"/>
      <c r="K370" s="37"/>
    </row>
    <row r="371" spans="1:11" ht="12" customHeight="1" x14ac:dyDescent="0.15">
      <c r="A371" s="37"/>
      <c r="K371" s="37"/>
    </row>
    <row r="372" spans="1:11" ht="12" customHeight="1" x14ac:dyDescent="0.15">
      <c r="A372" s="37"/>
      <c r="K372" s="37"/>
    </row>
    <row r="373" spans="1:11" ht="12" customHeight="1" x14ac:dyDescent="0.15">
      <c r="A373" s="37"/>
      <c r="K373" s="37"/>
    </row>
    <row r="374" spans="1:11" ht="12" customHeight="1" x14ac:dyDescent="0.15">
      <c r="A374" s="37"/>
      <c r="K374" s="37"/>
    </row>
    <row r="375" spans="1:11" ht="12" customHeight="1" x14ac:dyDescent="0.15">
      <c r="A375" s="37"/>
      <c r="K375" s="37"/>
    </row>
    <row r="376" spans="1:11" ht="12" customHeight="1" x14ac:dyDescent="0.15">
      <c r="A376" s="37"/>
      <c r="K376" s="37"/>
    </row>
    <row r="377" spans="1:11" ht="12" customHeight="1" x14ac:dyDescent="0.15">
      <c r="A377" s="37"/>
      <c r="K377" s="37"/>
    </row>
    <row r="378" spans="1:11" ht="12" customHeight="1" x14ac:dyDescent="0.15">
      <c r="A378" s="37"/>
      <c r="K378" s="37"/>
    </row>
    <row r="379" spans="1:11" ht="12" customHeight="1" x14ac:dyDescent="0.15">
      <c r="A379" s="37"/>
      <c r="K379" s="37"/>
    </row>
    <row r="380" spans="1:11" ht="12" customHeight="1" x14ac:dyDescent="0.15">
      <c r="A380" s="37"/>
      <c r="K380" s="37"/>
    </row>
    <row r="381" spans="1:11" ht="12" customHeight="1" x14ac:dyDescent="0.15">
      <c r="A381" s="37"/>
      <c r="K381" s="37"/>
    </row>
    <row r="382" spans="1:11" ht="12" customHeight="1" x14ac:dyDescent="0.15">
      <c r="A382" s="37"/>
      <c r="K382" s="37"/>
    </row>
    <row r="383" spans="1:11" ht="12" customHeight="1" x14ac:dyDescent="0.15">
      <c r="A383" s="37"/>
      <c r="K383" s="37"/>
    </row>
    <row r="384" spans="1:11" ht="12" customHeight="1" x14ac:dyDescent="0.15">
      <c r="A384" s="37"/>
      <c r="K384" s="37"/>
    </row>
    <row r="385" spans="1:11" ht="12" customHeight="1" x14ac:dyDescent="0.15">
      <c r="A385" s="37"/>
      <c r="K385" s="37"/>
    </row>
    <row r="386" spans="1:11" ht="12" customHeight="1" x14ac:dyDescent="0.15">
      <c r="A386" s="37"/>
      <c r="K386" s="37"/>
    </row>
    <row r="387" spans="1:11" ht="12" customHeight="1" x14ac:dyDescent="0.15">
      <c r="A387" s="37"/>
      <c r="K387" s="37"/>
    </row>
    <row r="388" spans="1:11" ht="12" customHeight="1" x14ac:dyDescent="0.15">
      <c r="A388" s="37"/>
      <c r="K388" s="37"/>
    </row>
    <row r="389" spans="1:11" ht="12" customHeight="1" x14ac:dyDescent="0.15">
      <c r="A389" s="37"/>
      <c r="K389" s="37"/>
    </row>
    <row r="390" spans="1:11" ht="12" customHeight="1" x14ac:dyDescent="0.15">
      <c r="A390" s="37"/>
      <c r="K390" s="37"/>
    </row>
    <row r="391" spans="1:11" ht="12" customHeight="1" x14ac:dyDescent="0.15">
      <c r="A391" s="37"/>
      <c r="K391" s="37"/>
    </row>
    <row r="392" spans="1:11" ht="12" customHeight="1" x14ac:dyDescent="0.15">
      <c r="A392" s="37"/>
      <c r="K392" s="37"/>
    </row>
    <row r="393" spans="1:11" ht="12" customHeight="1" x14ac:dyDescent="0.15">
      <c r="A393" s="37"/>
      <c r="K393" s="37"/>
    </row>
    <row r="394" spans="1:11" ht="12" customHeight="1" x14ac:dyDescent="0.15">
      <c r="A394" s="37"/>
      <c r="K394" s="37"/>
    </row>
    <row r="395" spans="1:11" ht="12" customHeight="1" x14ac:dyDescent="0.15">
      <c r="A395" s="37"/>
      <c r="K395" s="37"/>
    </row>
    <row r="396" spans="1:11" ht="12" customHeight="1" x14ac:dyDescent="0.15">
      <c r="A396" s="37"/>
      <c r="K396" s="37"/>
    </row>
    <row r="397" spans="1:11" ht="12" customHeight="1" x14ac:dyDescent="0.15">
      <c r="A397" s="37"/>
      <c r="K397" s="37"/>
    </row>
    <row r="398" spans="1:11" ht="12" customHeight="1" x14ac:dyDescent="0.15">
      <c r="A398" s="37"/>
      <c r="K398" s="37"/>
    </row>
    <row r="399" spans="1:11" ht="12" customHeight="1" x14ac:dyDescent="0.15">
      <c r="A399" s="37"/>
      <c r="K399" s="37"/>
    </row>
    <row r="400" spans="1:11" ht="12" customHeight="1" x14ac:dyDescent="0.15">
      <c r="A400" s="37"/>
      <c r="K400" s="37"/>
    </row>
    <row r="401" spans="1:11" ht="12" customHeight="1" x14ac:dyDescent="0.15">
      <c r="A401" s="37"/>
      <c r="K401" s="37"/>
    </row>
    <row r="402" spans="1:11" ht="12" customHeight="1" x14ac:dyDescent="0.15">
      <c r="A402" s="37"/>
      <c r="K402" s="37"/>
    </row>
    <row r="403" spans="1:11" ht="12" customHeight="1" x14ac:dyDescent="0.15">
      <c r="A403" s="37"/>
      <c r="K403" s="37"/>
    </row>
    <row r="404" spans="1:11" ht="12" customHeight="1" x14ac:dyDescent="0.15">
      <c r="A404" s="37"/>
      <c r="K404" s="37"/>
    </row>
    <row r="405" spans="1:11" ht="12" customHeight="1" x14ac:dyDescent="0.15">
      <c r="A405" s="37"/>
      <c r="K405" s="37"/>
    </row>
    <row r="406" spans="1:11" ht="12" customHeight="1" x14ac:dyDescent="0.15">
      <c r="A406" s="37"/>
      <c r="K406" s="37"/>
    </row>
    <row r="407" spans="1:11" ht="12" customHeight="1" x14ac:dyDescent="0.15">
      <c r="A407" s="37"/>
      <c r="K407" s="37"/>
    </row>
    <row r="408" spans="1:11" ht="12" customHeight="1" x14ac:dyDescent="0.15">
      <c r="A408" s="37"/>
      <c r="K408" s="37"/>
    </row>
    <row r="409" spans="1:11" ht="12" customHeight="1" x14ac:dyDescent="0.15">
      <c r="A409" s="37"/>
      <c r="K409" s="37"/>
    </row>
    <row r="410" spans="1:11" ht="12" customHeight="1" x14ac:dyDescent="0.15">
      <c r="A410" s="37"/>
      <c r="K410" s="37"/>
    </row>
    <row r="411" spans="1:11" ht="12" customHeight="1" x14ac:dyDescent="0.15">
      <c r="A411" s="37"/>
      <c r="K411" s="37"/>
    </row>
    <row r="412" spans="1:11" ht="12" customHeight="1" x14ac:dyDescent="0.15">
      <c r="A412" s="37"/>
      <c r="K412" s="37"/>
    </row>
    <row r="413" spans="1:11" ht="12" customHeight="1" x14ac:dyDescent="0.15">
      <c r="A413" s="37"/>
      <c r="K413" s="37"/>
    </row>
    <row r="414" spans="1:11" ht="12" customHeight="1" x14ac:dyDescent="0.15">
      <c r="A414" s="37"/>
      <c r="K414" s="37"/>
    </row>
    <row r="415" spans="1:11" ht="12" customHeight="1" x14ac:dyDescent="0.15">
      <c r="A415" s="37"/>
      <c r="K415" s="37"/>
    </row>
    <row r="416" spans="1:11" ht="12" customHeight="1" x14ac:dyDescent="0.15">
      <c r="A416" s="37"/>
      <c r="K416" s="37"/>
    </row>
    <row r="417" spans="1:11" ht="12" customHeight="1" x14ac:dyDescent="0.15">
      <c r="A417" s="37"/>
      <c r="K417" s="37"/>
    </row>
    <row r="418" spans="1:11" ht="12" customHeight="1" x14ac:dyDescent="0.15">
      <c r="A418" s="37"/>
      <c r="K418" s="37"/>
    </row>
    <row r="419" spans="1:11" ht="12" customHeight="1" x14ac:dyDescent="0.15">
      <c r="A419" s="37"/>
      <c r="K419" s="37"/>
    </row>
    <row r="420" spans="1:11" ht="12" customHeight="1" x14ac:dyDescent="0.15">
      <c r="A420" s="37"/>
      <c r="K420" s="37"/>
    </row>
    <row r="421" spans="1:11" ht="12" customHeight="1" x14ac:dyDescent="0.15">
      <c r="A421" s="37"/>
      <c r="K421" s="37"/>
    </row>
    <row r="422" spans="1:11" ht="12" customHeight="1" x14ac:dyDescent="0.15">
      <c r="A422" s="37"/>
      <c r="K422" s="37"/>
    </row>
    <row r="423" spans="1:11" ht="12" customHeight="1" x14ac:dyDescent="0.15">
      <c r="A423" s="37"/>
      <c r="K423" s="37"/>
    </row>
    <row r="424" spans="1:11" ht="12" customHeight="1" x14ac:dyDescent="0.15">
      <c r="A424" s="37"/>
      <c r="K424" s="37"/>
    </row>
    <row r="425" spans="1:11" ht="12" customHeight="1" x14ac:dyDescent="0.15">
      <c r="A425" s="37"/>
      <c r="K425" s="37"/>
    </row>
    <row r="426" spans="1:11" ht="12" customHeight="1" x14ac:dyDescent="0.15">
      <c r="A426" s="37"/>
      <c r="K426" s="37"/>
    </row>
    <row r="427" spans="1:11" ht="12" customHeight="1" x14ac:dyDescent="0.15">
      <c r="A427" s="37"/>
      <c r="K427" s="37"/>
    </row>
    <row r="428" spans="1:11" ht="12" customHeight="1" x14ac:dyDescent="0.15">
      <c r="A428" s="37"/>
      <c r="K428" s="37"/>
    </row>
    <row r="429" spans="1:11" ht="12" customHeight="1" x14ac:dyDescent="0.15">
      <c r="A429" s="37"/>
      <c r="K429" s="37"/>
    </row>
    <row r="430" spans="1:11" ht="12" customHeight="1" x14ac:dyDescent="0.15">
      <c r="A430" s="37"/>
      <c r="K430" s="37"/>
    </row>
    <row r="431" spans="1:11" ht="12" customHeight="1" x14ac:dyDescent="0.15">
      <c r="A431" s="37"/>
      <c r="K431" s="37"/>
    </row>
    <row r="432" spans="1:11" ht="12" customHeight="1" x14ac:dyDescent="0.15">
      <c r="A432" s="37"/>
      <c r="K432" s="37"/>
    </row>
    <row r="433" spans="1:11" ht="12" customHeight="1" x14ac:dyDescent="0.15">
      <c r="A433" s="37"/>
      <c r="K433" s="37"/>
    </row>
    <row r="434" spans="1:11" ht="12" customHeight="1" x14ac:dyDescent="0.15">
      <c r="A434" s="37"/>
      <c r="K434" s="37"/>
    </row>
    <row r="435" spans="1:11" ht="12" customHeight="1" x14ac:dyDescent="0.15">
      <c r="A435" s="37"/>
      <c r="K435" s="37"/>
    </row>
    <row r="436" spans="1:11" ht="12" customHeight="1" x14ac:dyDescent="0.15">
      <c r="A436" s="37"/>
      <c r="K436" s="37"/>
    </row>
    <row r="437" spans="1:11" ht="12" customHeight="1" x14ac:dyDescent="0.15">
      <c r="A437" s="37"/>
      <c r="K437" s="37"/>
    </row>
    <row r="438" spans="1:11" ht="12" customHeight="1" x14ac:dyDescent="0.15">
      <c r="A438" s="37"/>
      <c r="K438" s="37"/>
    </row>
    <row r="439" spans="1:11" ht="12" customHeight="1" x14ac:dyDescent="0.15">
      <c r="A439" s="37"/>
      <c r="K439" s="37"/>
    </row>
    <row r="440" spans="1:11" ht="12" customHeight="1" x14ac:dyDescent="0.15">
      <c r="A440" s="37"/>
      <c r="K440" s="37"/>
    </row>
    <row r="441" spans="1:11" ht="12" customHeight="1" x14ac:dyDescent="0.15">
      <c r="A441" s="37"/>
      <c r="K441" s="37"/>
    </row>
    <row r="442" spans="1:11" ht="12" customHeight="1" x14ac:dyDescent="0.15">
      <c r="A442" s="37"/>
      <c r="K442" s="37"/>
    </row>
    <row r="443" spans="1:11" ht="12" customHeight="1" x14ac:dyDescent="0.15">
      <c r="A443" s="37"/>
      <c r="K443" s="37"/>
    </row>
    <row r="444" spans="1:11" ht="12" customHeight="1" x14ac:dyDescent="0.15">
      <c r="A444" s="37"/>
      <c r="K444" s="37"/>
    </row>
    <row r="445" spans="1:11" ht="12" customHeight="1" x14ac:dyDescent="0.15">
      <c r="A445" s="37"/>
      <c r="K445" s="37"/>
    </row>
    <row r="446" spans="1:11" ht="12" customHeight="1" x14ac:dyDescent="0.15">
      <c r="A446" s="37"/>
      <c r="K446" s="37"/>
    </row>
    <row r="447" spans="1:11" ht="12" customHeight="1" x14ac:dyDescent="0.15">
      <c r="A447" s="37"/>
      <c r="K447" s="37"/>
    </row>
    <row r="448" spans="1:11" ht="12" customHeight="1" x14ac:dyDescent="0.15">
      <c r="A448" s="37"/>
      <c r="K448" s="37"/>
    </row>
    <row r="449" spans="1:11" ht="12" customHeight="1" x14ac:dyDescent="0.15">
      <c r="A449" s="37"/>
      <c r="K449" s="37"/>
    </row>
    <row r="450" spans="1:11" ht="12" customHeight="1" x14ac:dyDescent="0.15">
      <c r="A450" s="37"/>
      <c r="K450" s="37"/>
    </row>
    <row r="451" spans="1:11" ht="12" customHeight="1" x14ac:dyDescent="0.15">
      <c r="A451" s="37"/>
      <c r="K451" s="37"/>
    </row>
    <row r="452" spans="1:11" ht="12" customHeight="1" x14ac:dyDescent="0.15">
      <c r="A452" s="37"/>
      <c r="K452" s="37"/>
    </row>
    <row r="453" spans="1:11" ht="12" customHeight="1" x14ac:dyDescent="0.15">
      <c r="A453" s="37"/>
      <c r="K453" s="37"/>
    </row>
    <row r="454" spans="1:11" ht="12" customHeight="1" x14ac:dyDescent="0.15">
      <c r="A454" s="37"/>
      <c r="K454" s="37"/>
    </row>
    <row r="455" spans="1:11" ht="12" customHeight="1" x14ac:dyDescent="0.15">
      <c r="A455" s="37"/>
      <c r="K455" s="37"/>
    </row>
    <row r="456" spans="1:11" ht="12" customHeight="1" x14ac:dyDescent="0.15">
      <c r="A456" s="37"/>
      <c r="K456" s="37"/>
    </row>
    <row r="457" spans="1:11" ht="12" customHeight="1" x14ac:dyDescent="0.15">
      <c r="A457" s="37"/>
      <c r="K457" s="37"/>
    </row>
    <row r="458" spans="1:11" ht="12" customHeight="1" x14ac:dyDescent="0.15">
      <c r="A458" s="37"/>
      <c r="K458" s="37"/>
    </row>
    <row r="459" spans="1:11" ht="12" customHeight="1" x14ac:dyDescent="0.15">
      <c r="A459" s="37"/>
      <c r="K459" s="37"/>
    </row>
    <row r="460" spans="1:11" ht="12" customHeight="1" x14ac:dyDescent="0.15">
      <c r="A460" s="37"/>
      <c r="K460" s="37"/>
    </row>
    <row r="461" spans="1:11" ht="12" customHeight="1" x14ac:dyDescent="0.15">
      <c r="A461" s="37"/>
      <c r="K461" s="37"/>
    </row>
    <row r="462" spans="1:11" ht="12" customHeight="1" x14ac:dyDescent="0.15">
      <c r="A462" s="37"/>
      <c r="K462" s="37"/>
    </row>
    <row r="463" spans="1:11" ht="12" customHeight="1" x14ac:dyDescent="0.15">
      <c r="A463" s="37"/>
      <c r="K463" s="37"/>
    </row>
    <row r="464" spans="1:11" ht="12" customHeight="1" x14ac:dyDescent="0.15">
      <c r="A464" s="37"/>
      <c r="K464" s="37"/>
    </row>
    <row r="465" spans="1:11" ht="12" customHeight="1" x14ac:dyDescent="0.15">
      <c r="A465" s="37"/>
      <c r="K465" s="37"/>
    </row>
    <row r="466" spans="1:11" ht="12" customHeight="1" x14ac:dyDescent="0.15">
      <c r="A466" s="37"/>
      <c r="K466" s="37"/>
    </row>
    <row r="467" spans="1:11" ht="12" customHeight="1" x14ac:dyDescent="0.15">
      <c r="A467" s="37"/>
      <c r="K467" s="37"/>
    </row>
    <row r="468" spans="1:11" ht="12" customHeight="1" x14ac:dyDescent="0.15">
      <c r="A468" s="37"/>
      <c r="K468" s="37"/>
    </row>
    <row r="469" spans="1:11" ht="12" customHeight="1" x14ac:dyDescent="0.15">
      <c r="A469" s="37"/>
      <c r="K469" s="37"/>
    </row>
    <row r="470" spans="1:11" ht="12" customHeight="1" x14ac:dyDescent="0.15">
      <c r="A470" s="37"/>
      <c r="K470" s="37"/>
    </row>
    <row r="471" spans="1:11" ht="12" customHeight="1" x14ac:dyDescent="0.15">
      <c r="A471" s="37"/>
      <c r="K471" s="37"/>
    </row>
    <row r="472" spans="1:11" ht="12" customHeight="1" x14ac:dyDescent="0.15">
      <c r="A472" s="37"/>
      <c r="K472" s="37"/>
    </row>
    <row r="473" spans="1:11" ht="12" customHeight="1" x14ac:dyDescent="0.15">
      <c r="A473" s="37"/>
      <c r="K473" s="37"/>
    </row>
    <row r="474" spans="1:11" ht="12" customHeight="1" x14ac:dyDescent="0.15">
      <c r="A474" s="37"/>
      <c r="K474" s="37"/>
    </row>
    <row r="475" spans="1:11" ht="12" customHeight="1" x14ac:dyDescent="0.15">
      <c r="A475" s="37"/>
      <c r="K475" s="37"/>
    </row>
    <row r="476" spans="1:11" ht="12" customHeight="1" x14ac:dyDescent="0.15">
      <c r="A476" s="37"/>
      <c r="K476" s="37"/>
    </row>
    <row r="477" spans="1:11" ht="12" customHeight="1" x14ac:dyDescent="0.15">
      <c r="A477" s="37"/>
      <c r="K477" s="37"/>
    </row>
    <row r="478" spans="1:11" ht="12" customHeight="1" x14ac:dyDescent="0.15">
      <c r="A478" s="37"/>
      <c r="K478" s="37"/>
    </row>
    <row r="479" spans="1:11" ht="12" customHeight="1" x14ac:dyDescent="0.15">
      <c r="A479" s="37"/>
      <c r="K479" s="37"/>
    </row>
    <row r="480" spans="1:11" ht="12" customHeight="1" x14ac:dyDescent="0.15">
      <c r="A480" s="37"/>
      <c r="K480" s="37"/>
    </row>
    <row r="481" spans="1:11" ht="12" customHeight="1" x14ac:dyDescent="0.15">
      <c r="A481" s="37"/>
      <c r="K481" s="37"/>
    </row>
    <row r="482" spans="1:11" ht="12" customHeight="1" x14ac:dyDescent="0.15">
      <c r="A482" s="37"/>
      <c r="K482" s="37"/>
    </row>
    <row r="483" spans="1:11" ht="12" customHeight="1" x14ac:dyDescent="0.15">
      <c r="A483" s="37"/>
      <c r="K483" s="37"/>
    </row>
    <row r="484" spans="1:11" ht="12" customHeight="1" x14ac:dyDescent="0.15">
      <c r="A484" s="37"/>
      <c r="K484" s="37"/>
    </row>
    <row r="485" spans="1:11" ht="12" customHeight="1" x14ac:dyDescent="0.15">
      <c r="A485" s="37"/>
      <c r="K485" s="37"/>
    </row>
    <row r="486" spans="1:11" ht="12" customHeight="1" x14ac:dyDescent="0.15">
      <c r="A486" s="37"/>
      <c r="K486" s="37"/>
    </row>
    <row r="487" spans="1:11" ht="12" customHeight="1" x14ac:dyDescent="0.15">
      <c r="A487" s="37"/>
      <c r="K487" s="37"/>
    </row>
    <row r="488" spans="1:11" ht="12" customHeight="1" x14ac:dyDescent="0.15">
      <c r="A488" s="37"/>
      <c r="K488" s="37"/>
    </row>
    <row r="489" spans="1:11" ht="12" customHeight="1" x14ac:dyDescent="0.15">
      <c r="A489" s="37"/>
      <c r="K489" s="37"/>
    </row>
    <row r="490" spans="1:11" ht="12" customHeight="1" x14ac:dyDescent="0.15">
      <c r="A490" s="37"/>
      <c r="K490" s="37"/>
    </row>
    <row r="491" spans="1:11" ht="12" customHeight="1" x14ac:dyDescent="0.15">
      <c r="A491" s="37"/>
      <c r="K491" s="37"/>
    </row>
    <row r="492" spans="1:11" ht="12" customHeight="1" x14ac:dyDescent="0.15">
      <c r="A492" s="37"/>
      <c r="K492" s="37"/>
    </row>
    <row r="493" spans="1:11" ht="12" customHeight="1" x14ac:dyDescent="0.15">
      <c r="A493" s="37"/>
      <c r="K493" s="37"/>
    </row>
    <row r="494" spans="1:11" ht="12" customHeight="1" x14ac:dyDescent="0.15">
      <c r="A494" s="37"/>
      <c r="K494" s="37"/>
    </row>
    <row r="495" spans="1:11" ht="12" customHeight="1" x14ac:dyDescent="0.15">
      <c r="A495" s="37"/>
      <c r="K495" s="37"/>
    </row>
    <row r="496" spans="1:11" ht="12" customHeight="1" x14ac:dyDescent="0.15">
      <c r="A496" s="37"/>
      <c r="K496" s="37"/>
    </row>
    <row r="497" spans="1:11" ht="12" customHeight="1" x14ac:dyDescent="0.15">
      <c r="A497" s="37"/>
      <c r="K497" s="37"/>
    </row>
    <row r="498" spans="1:11" ht="12" customHeight="1" x14ac:dyDescent="0.15">
      <c r="A498" s="37"/>
      <c r="K498" s="37"/>
    </row>
    <row r="499" spans="1:11" ht="12" customHeight="1" x14ac:dyDescent="0.15">
      <c r="A499" s="37"/>
      <c r="K499" s="37"/>
    </row>
    <row r="500" spans="1:11" ht="12" customHeight="1" x14ac:dyDescent="0.15">
      <c r="A500" s="37"/>
      <c r="K500" s="37"/>
    </row>
    <row r="501" spans="1:11" ht="12" customHeight="1" x14ac:dyDescent="0.15">
      <c r="A501" s="37"/>
      <c r="K501" s="37"/>
    </row>
    <row r="502" spans="1:11" ht="12" customHeight="1" x14ac:dyDescent="0.15">
      <c r="A502" s="37"/>
      <c r="K502" s="37"/>
    </row>
    <row r="503" spans="1:11" ht="12" customHeight="1" x14ac:dyDescent="0.15">
      <c r="A503" s="37"/>
      <c r="K503" s="37"/>
    </row>
    <row r="504" spans="1:11" ht="12" customHeight="1" x14ac:dyDescent="0.15">
      <c r="A504" s="37"/>
      <c r="K504" s="37"/>
    </row>
    <row r="505" spans="1:11" ht="12" customHeight="1" x14ac:dyDescent="0.15">
      <c r="A505" s="37"/>
      <c r="K505" s="37"/>
    </row>
    <row r="506" spans="1:11" ht="12" customHeight="1" x14ac:dyDescent="0.15">
      <c r="A506" s="37"/>
      <c r="K506" s="37"/>
    </row>
    <row r="507" spans="1:11" ht="12" customHeight="1" x14ac:dyDescent="0.15">
      <c r="A507" s="37"/>
      <c r="K507" s="37"/>
    </row>
    <row r="508" spans="1:11" ht="12" customHeight="1" x14ac:dyDescent="0.15">
      <c r="A508" s="37"/>
      <c r="K508" s="37"/>
    </row>
    <row r="509" spans="1:11" ht="12" customHeight="1" x14ac:dyDescent="0.15">
      <c r="A509" s="37"/>
      <c r="K509" s="37"/>
    </row>
    <row r="510" spans="1:11" ht="12" customHeight="1" x14ac:dyDescent="0.15">
      <c r="A510" s="37"/>
      <c r="K510" s="37"/>
    </row>
    <row r="511" spans="1:11" ht="12" customHeight="1" x14ac:dyDescent="0.15">
      <c r="A511" s="37"/>
      <c r="K511" s="37"/>
    </row>
    <row r="512" spans="1:11" ht="12" customHeight="1" x14ac:dyDescent="0.15">
      <c r="A512" s="37"/>
      <c r="K512" s="37"/>
    </row>
    <row r="513" spans="1:11" ht="12" customHeight="1" x14ac:dyDescent="0.15">
      <c r="A513" s="37"/>
      <c r="K513" s="37"/>
    </row>
    <row r="514" spans="1:11" ht="12" customHeight="1" x14ac:dyDescent="0.15">
      <c r="A514" s="37"/>
      <c r="K514" s="37"/>
    </row>
    <row r="515" spans="1:11" ht="12" customHeight="1" x14ac:dyDescent="0.15">
      <c r="A515" s="37"/>
      <c r="K515" s="37"/>
    </row>
    <row r="516" spans="1:11" ht="12" customHeight="1" x14ac:dyDescent="0.15">
      <c r="A516" s="37"/>
      <c r="K516" s="37"/>
    </row>
    <row r="517" spans="1:11" ht="12" customHeight="1" x14ac:dyDescent="0.15">
      <c r="A517" s="37"/>
      <c r="K517" s="37"/>
    </row>
    <row r="518" spans="1:11" ht="12" customHeight="1" x14ac:dyDescent="0.15">
      <c r="A518" s="37"/>
      <c r="K518" s="37"/>
    </row>
    <row r="519" spans="1:11" ht="12" customHeight="1" x14ac:dyDescent="0.15">
      <c r="A519" s="37"/>
      <c r="K519" s="37"/>
    </row>
    <row r="520" spans="1:11" ht="12" customHeight="1" x14ac:dyDescent="0.15">
      <c r="A520" s="37"/>
      <c r="K520" s="37"/>
    </row>
    <row r="521" spans="1:11" ht="12" customHeight="1" x14ac:dyDescent="0.15">
      <c r="A521" s="37"/>
      <c r="K521" s="37"/>
    </row>
    <row r="522" spans="1:11" ht="12" customHeight="1" x14ac:dyDescent="0.15">
      <c r="A522" s="37"/>
      <c r="K522" s="37"/>
    </row>
    <row r="523" spans="1:11" ht="12" customHeight="1" x14ac:dyDescent="0.15">
      <c r="A523" s="37"/>
      <c r="K523" s="37"/>
    </row>
    <row r="524" spans="1:11" ht="12" customHeight="1" x14ac:dyDescent="0.15">
      <c r="A524" s="37"/>
      <c r="K524" s="37"/>
    </row>
    <row r="525" spans="1:11" ht="12" customHeight="1" x14ac:dyDescent="0.15">
      <c r="A525" s="37"/>
      <c r="K525" s="37"/>
    </row>
    <row r="526" spans="1:11" ht="12" customHeight="1" x14ac:dyDescent="0.15">
      <c r="A526" s="37"/>
      <c r="K526" s="37"/>
    </row>
    <row r="527" spans="1:11" ht="12" customHeight="1" x14ac:dyDescent="0.15">
      <c r="A527" s="37"/>
      <c r="K527" s="37"/>
    </row>
    <row r="528" spans="1:11" ht="12" customHeight="1" x14ac:dyDescent="0.15">
      <c r="A528" s="37"/>
      <c r="K528" s="37"/>
    </row>
    <row r="529" spans="1:11" ht="12" customHeight="1" x14ac:dyDescent="0.15">
      <c r="A529" s="37"/>
      <c r="K529" s="37"/>
    </row>
    <row r="530" spans="1:11" ht="12" customHeight="1" x14ac:dyDescent="0.15">
      <c r="A530" s="37"/>
      <c r="K530" s="37"/>
    </row>
    <row r="531" spans="1:11" ht="12" customHeight="1" x14ac:dyDescent="0.15">
      <c r="A531" s="37"/>
      <c r="K531" s="37"/>
    </row>
    <row r="532" spans="1:11" ht="12" customHeight="1" x14ac:dyDescent="0.15">
      <c r="A532" s="37"/>
      <c r="K532" s="37"/>
    </row>
    <row r="533" spans="1:11" ht="12" customHeight="1" x14ac:dyDescent="0.15">
      <c r="A533" s="37"/>
      <c r="K533" s="37"/>
    </row>
    <row r="534" spans="1:11" ht="12" customHeight="1" x14ac:dyDescent="0.15">
      <c r="A534" s="37"/>
      <c r="K534" s="37"/>
    </row>
    <row r="535" spans="1:11" ht="12" customHeight="1" x14ac:dyDescent="0.15">
      <c r="A535" s="37"/>
      <c r="K535" s="37"/>
    </row>
    <row r="536" spans="1:11" ht="12" customHeight="1" x14ac:dyDescent="0.15">
      <c r="A536" s="37"/>
      <c r="K536" s="37"/>
    </row>
    <row r="537" spans="1:11" ht="12" customHeight="1" x14ac:dyDescent="0.15">
      <c r="A537" s="37"/>
      <c r="K537" s="37"/>
    </row>
    <row r="538" spans="1:11" ht="12" customHeight="1" x14ac:dyDescent="0.15">
      <c r="A538" s="37"/>
      <c r="K538" s="37"/>
    </row>
    <row r="539" spans="1:11" ht="12" customHeight="1" x14ac:dyDescent="0.15">
      <c r="A539" s="37"/>
      <c r="K539" s="37"/>
    </row>
    <row r="540" spans="1:11" ht="12" customHeight="1" x14ac:dyDescent="0.15">
      <c r="A540" s="37"/>
      <c r="K540" s="37"/>
    </row>
    <row r="541" spans="1:11" ht="12" customHeight="1" x14ac:dyDescent="0.15">
      <c r="A541" s="37"/>
      <c r="K541" s="37"/>
    </row>
    <row r="542" spans="1:11" ht="12" customHeight="1" x14ac:dyDescent="0.15">
      <c r="A542" s="37"/>
      <c r="K542" s="37"/>
    </row>
    <row r="543" spans="1:11" ht="12" customHeight="1" x14ac:dyDescent="0.15">
      <c r="A543" s="37"/>
      <c r="K543" s="37"/>
    </row>
    <row r="544" spans="1:11" ht="12" customHeight="1" x14ac:dyDescent="0.15">
      <c r="A544" s="37"/>
      <c r="K544" s="37"/>
    </row>
    <row r="545" spans="1:11" ht="12" customHeight="1" x14ac:dyDescent="0.15">
      <c r="A545" s="37"/>
      <c r="K545" s="37"/>
    </row>
    <row r="546" spans="1:11" ht="12" customHeight="1" x14ac:dyDescent="0.15">
      <c r="A546" s="37"/>
      <c r="K546" s="37"/>
    </row>
    <row r="547" spans="1:11" ht="12" customHeight="1" x14ac:dyDescent="0.15">
      <c r="A547" s="37"/>
      <c r="K547" s="37"/>
    </row>
    <row r="548" spans="1:11" ht="12" customHeight="1" x14ac:dyDescent="0.15">
      <c r="A548" s="37"/>
      <c r="K548" s="37"/>
    </row>
    <row r="549" spans="1:11" ht="12" customHeight="1" x14ac:dyDescent="0.15">
      <c r="A549" s="37"/>
      <c r="K549" s="37"/>
    </row>
    <row r="550" spans="1:11" ht="12" customHeight="1" x14ac:dyDescent="0.15">
      <c r="A550" s="37"/>
      <c r="K550" s="37"/>
    </row>
    <row r="551" spans="1:11" ht="12" customHeight="1" x14ac:dyDescent="0.15">
      <c r="A551" s="37"/>
      <c r="K551" s="37"/>
    </row>
    <row r="552" spans="1:11" ht="12" customHeight="1" x14ac:dyDescent="0.15">
      <c r="A552" s="37"/>
      <c r="K552" s="37"/>
    </row>
    <row r="553" spans="1:11" ht="12" customHeight="1" x14ac:dyDescent="0.15">
      <c r="A553" s="37"/>
      <c r="K553" s="37"/>
    </row>
    <row r="554" spans="1:11" ht="12" customHeight="1" x14ac:dyDescent="0.15">
      <c r="A554" s="37"/>
      <c r="K554" s="37"/>
    </row>
    <row r="555" spans="1:11" ht="12" customHeight="1" x14ac:dyDescent="0.15">
      <c r="A555" s="37"/>
      <c r="K555" s="37"/>
    </row>
    <row r="556" spans="1:11" ht="12" customHeight="1" x14ac:dyDescent="0.15">
      <c r="A556" s="37"/>
      <c r="K556" s="37"/>
    </row>
    <row r="557" spans="1:11" ht="12" customHeight="1" x14ac:dyDescent="0.15">
      <c r="A557" s="37"/>
      <c r="K557" s="37"/>
    </row>
    <row r="558" spans="1:11" ht="12" customHeight="1" x14ac:dyDescent="0.15">
      <c r="A558" s="37"/>
      <c r="K558" s="37"/>
    </row>
    <row r="559" spans="1:11" ht="12" customHeight="1" x14ac:dyDescent="0.15">
      <c r="A559" s="37"/>
      <c r="K559" s="37"/>
    </row>
    <row r="560" spans="1:11" ht="12" customHeight="1" x14ac:dyDescent="0.15">
      <c r="A560" s="37"/>
      <c r="K560" s="37"/>
    </row>
    <row r="561" spans="1:11" ht="12" customHeight="1" x14ac:dyDescent="0.15">
      <c r="A561" s="37"/>
      <c r="K561" s="37"/>
    </row>
    <row r="562" spans="1:11" ht="12" customHeight="1" x14ac:dyDescent="0.15">
      <c r="A562" s="37"/>
      <c r="K562" s="37"/>
    </row>
    <row r="563" spans="1:11" ht="12" customHeight="1" x14ac:dyDescent="0.15">
      <c r="A563" s="37"/>
      <c r="K563" s="37"/>
    </row>
    <row r="564" spans="1:11" ht="12" customHeight="1" x14ac:dyDescent="0.15">
      <c r="A564" s="37"/>
      <c r="K564" s="37"/>
    </row>
    <row r="565" spans="1:11" ht="12" customHeight="1" x14ac:dyDescent="0.15">
      <c r="A565" s="37"/>
      <c r="K565" s="37"/>
    </row>
    <row r="566" spans="1:11" ht="12" customHeight="1" x14ac:dyDescent="0.15">
      <c r="A566" s="37"/>
      <c r="K566" s="37"/>
    </row>
    <row r="567" spans="1:11" ht="12" customHeight="1" x14ac:dyDescent="0.15">
      <c r="A567" s="37"/>
      <c r="K567" s="37"/>
    </row>
    <row r="568" spans="1:11" ht="12" customHeight="1" x14ac:dyDescent="0.15">
      <c r="A568" s="37"/>
      <c r="K568" s="37"/>
    </row>
    <row r="569" spans="1:11" ht="12" customHeight="1" x14ac:dyDescent="0.15">
      <c r="A569" s="37"/>
      <c r="K569" s="37"/>
    </row>
    <row r="570" spans="1:11" ht="12" customHeight="1" x14ac:dyDescent="0.15">
      <c r="A570" s="37"/>
      <c r="K570" s="37"/>
    </row>
    <row r="571" spans="1:11" ht="12" customHeight="1" x14ac:dyDescent="0.15">
      <c r="A571" s="37"/>
      <c r="K571" s="37"/>
    </row>
    <row r="572" spans="1:11" ht="12" customHeight="1" x14ac:dyDescent="0.15">
      <c r="A572" s="37"/>
      <c r="K572" s="37"/>
    </row>
    <row r="573" spans="1:11" ht="12" customHeight="1" x14ac:dyDescent="0.15">
      <c r="A573" s="37"/>
      <c r="K573" s="37"/>
    </row>
    <row r="574" spans="1:11" ht="12" customHeight="1" x14ac:dyDescent="0.15">
      <c r="A574" s="37"/>
      <c r="K574" s="37"/>
    </row>
    <row r="575" spans="1:11" ht="12" customHeight="1" x14ac:dyDescent="0.15">
      <c r="A575" s="37"/>
      <c r="K575" s="37"/>
    </row>
    <row r="576" spans="1:11" ht="12" customHeight="1" x14ac:dyDescent="0.15">
      <c r="A576" s="37"/>
      <c r="K576" s="37"/>
    </row>
    <row r="577" spans="1:11" ht="12" customHeight="1" x14ac:dyDescent="0.15">
      <c r="A577" s="37"/>
      <c r="K577" s="37"/>
    </row>
    <row r="578" spans="1:11" ht="12" customHeight="1" x14ac:dyDescent="0.15">
      <c r="A578" s="37"/>
      <c r="K578" s="37"/>
    </row>
    <row r="579" spans="1:11" ht="12" customHeight="1" x14ac:dyDescent="0.15">
      <c r="A579" s="37"/>
      <c r="K579" s="37"/>
    </row>
    <row r="580" spans="1:11" ht="12" customHeight="1" x14ac:dyDescent="0.15">
      <c r="A580" s="37"/>
      <c r="K580" s="37"/>
    </row>
    <row r="581" spans="1:11" ht="12" customHeight="1" x14ac:dyDescent="0.15">
      <c r="A581" s="37"/>
      <c r="K581" s="37"/>
    </row>
    <row r="582" spans="1:11" ht="12" customHeight="1" x14ac:dyDescent="0.15">
      <c r="A582" s="37"/>
      <c r="K582" s="37"/>
    </row>
    <row r="583" spans="1:11" ht="12" customHeight="1" x14ac:dyDescent="0.15">
      <c r="A583" s="37"/>
      <c r="K583" s="37"/>
    </row>
    <row r="584" spans="1:11" ht="12" customHeight="1" x14ac:dyDescent="0.15">
      <c r="A584" s="37"/>
      <c r="K584" s="37"/>
    </row>
    <row r="585" spans="1:11" ht="12" customHeight="1" x14ac:dyDescent="0.15">
      <c r="A585" s="37"/>
      <c r="K585" s="37"/>
    </row>
    <row r="586" spans="1:11" ht="12" customHeight="1" x14ac:dyDescent="0.15">
      <c r="A586" s="37"/>
      <c r="K586" s="37"/>
    </row>
    <row r="587" spans="1:11" ht="12" customHeight="1" x14ac:dyDescent="0.15">
      <c r="A587" s="37"/>
      <c r="K587" s="37"/>
    </row>
    <row r="588" spans="1:11" ht="12" customHeight="1" x14ac:dyDescent="0.15">
      <c r="A588" s="37"/>
      <c r="K588" s="37"/>
    </row>
    <row r="589" spans="1:11" ht="12" customHeight="1" x14ac:dyDescent="0.15">
      <c r="A589" s="37"/>
      <c r="K589" s="37"/>
    </row>
    <row r="590" spans="1:11" ht="12" customHeight="1" x14ac:dyDescent="0.15">
      <c r="A590" s="37"/>
      <c r="K590" s="37"/>
    </row>
    <row r="591" spans="1:11" ht="12" customHeight="1" x14ac:dyDescent="0.15">
      <c r="A591" s="37"/>
      <c r="K591" s="37"/>
    </row>
    <row r="592" spans="1:11" ht="12" customHeight="1" x14ac:dyDescent="0.15">
      <c r="A592" s="37"/>
      <c r="K592" s="37"/>
    </row>
    <row r="593" spans="1:11" ht="12" customHeight="1" x14ac:dyDescent="0.15">
      <c r="A593" s="37"/>
      <c r="K593" s="37"/>
    </row>
    <row r="594" spans="1:11" ht="12" customHeight="1" x14ac:dyDescent="0.15">
      <c r="A594" s="37"/>
      <c r="K594" s="37"/>
    </row>
    <row r="595" spans="1:11" ht="12" customHeight="1" x14ac:dyDescent="0.15">
      <c r="A595" s="37"/>
      <c r="K595" s="37"/>
    </row>
    <row r="596" spans="1:11" ht="12" customHeight="1" x14ac:dyDescent="0.15">
      <c r="A596" s="37"/>
      <c r="K596" s="37"/>
    </row>
    <row r="597" spans="1:11" ht="12" customHeight="1" x14ac:dyDescent="0.15">
      <c r="A597" s="37"/>
      <c r="K597" s="37"/>
    </row>
    <row r="598" spans="1:11" ht="12" customHeight="1" x14ac:dyDescent="0.15">
      <c r="A598" s="37"/>
      <c r="K598" s="37"/>
    </row>
    <row r="599" spans="1:11" ht="12" customHeight="1" x14ac:dyDescent="0.15">
      <c r="A599" s="37"/>
      <c r="K599" s="37"/>
    </row>
    <row r="600" spans="1:11" ht="12" customHeight="1" x14ac:dyDescent="0.15">
      <c r="A600" s="37"/>
      <c r="K600" s="37"/>
    </row>
    <row r="601" spans="1:11" ht="12" customHeight="1" x14ac:dyDescent="0.15">
      <c r="A601" s="37"/>
      <c r="K601" s="37"/>
    </row>
    <row r="602" spans="1:11" ht="12" customHeight="1" x14ac:dyDescent="0.15">
      <c r="A602" s="37"/>
      <c r="K602" s="37"/>
    </row>
    <row r="603" spans="1:11" ht="12" customHeight="1" x14ac:dyDescent="0.15">
      <c r="A603" s="37"/>
      <c r="K603" s="37"/>
    </row>
    <row r="604" spans="1:11" ht="12" customHeight="1" x14ac:dyDescent="0.15">
      <c r="A604" s="37"/>
      <c r="K604" s="37"/>
    </row>
    <row r="605" spans="1:11" ht="12" customHeight="1" x14ac:dyDescent="0.15">
      <c r="A605" s="37"/>
      <c r="K605" s="37"/>
    </row>
    <row r="606" spans="1:11" ht="12" customHeight="1" x14ac:dyDescent="0.15">
      <c r="A606" s="37"/>
      <c r="K606" s="37"/>
    </row>
    <row r="607" spans="1:11" ht="12" customHeight="1" x14ac:dyDescent="0.15">
      <c r="A607" s="37"/>
      <c r="K607" s="37"/>
    </row>
    <row r="608" spans="1:11" ht="12" customHeight="1" x14ac:dyDescent="0.15">
      <c r="A608" s="37"/>
      <c r="K608" s="37"/>
    </row>
    <row r="609" spans="1:11" ht="12" customHeight="1" x14ac:dyDescent="0.15">
      <c r="A609" s="37"/>
      <c r="K609" s="37"/>
    </row>
    <row r="610" spans="1:11" ht="12" customHeight="1" x14ac:dyDescent="0.15">
      <c r="A610" s="37"/>
      <c r="K610" s="37"/>
    </row>
    <row r="611" spans="1:11" ht="12" customHeight="1" x14ac:dyDescent="0.15">
      <c r="A611" s="37"/>
      <c r="K611" s="37"/>
    </row>
    <row r="612" spans="1:11" ht="12" customHeight="1" x14ac:dyDescent="0.15">
      <c r="A612" s="37"/>
      <c r="K612" s="37"/>
    </row>
    <row r="613" spans="1:11" ht="12" customHeight="1" x14ac:dyDescent="0.15">
      <c r="A613" s="37"/>
      <c r="K613" s="37"/>
    </row>
    <row r="614" spans="1:11" ht="12" customHeight="1" x14ac:dyDescent="0.15">
      <c r="A614" s="37"/>
      <c r="K614" s="37"/>
    </row>
    <row r="615" spans="1:11" ht="12" customHeight="1" x14ac:dyDescent="0.15">
      <c r="A615" s="37"/>
      <c r="K615" s="37"/>
    </row>
    <row r="616" spans="1:11" ht="12" customHeight="1" x14ac:dyDescent="0.15">
      <c r="A616" s="37"/>
      <c r="K616" s="37"/>
    </row>
    <row r="617" spans="1:11" ht="12" customHeight="1" x14ac:dyDescent="0.15">
      <c r="A617" s="37"/>
      <c r="K617" s="37"/>
    </row>
    <row r="618" spans="1:11" ht="12" customHeight="1" x14ac:dyDescent="0.15">
      <c r="A618" s="37"/>
      <c r="K618" s="37"/>
    </row>
    <row r="619" spans="1:11" ht="12" customHeight="1" x14ac:dyDescent="0.15">
      <c r="A619" s="37"/>
      <c r="K619" s="37"/>
    </row>
    <row r="620" spans="1:11" ht="12" customHeight="1" x14ac:dyDescent="0.15">
      <c r="A620" s="37"/>
      <c r="K620" s="37"/>
    </row>
    <row r="621" spans="1:11" ht="12" customHeight="1" x14ac:dyDescent="0.15">
      <c r="A621" s="37"/>
      <c r="K621" s="37"/>
    </row>
    <row r="622" spans="1:11" ht="12" customHeight="1" x14ac:dyDescent="0.15">
      <c r="A622" s="37"/>
      <c r="K622" s="37"/>
    </row>
    <row r="623" spans="1:11" ht="12" customHeight="1" x14ac:dyDescent="0.15">
      <c r="A623" s="37"/>
      <c r="K623" s="37"/>
    </row>
    <row r="624" spans="1:11" ht="12" customHeight="1" x14ac:dyDescent="0.15">
      <c r="A624" s="37"/>
      <c r="K624" s="37"/>
    </row>
    <row r="625" spans="1:11" ht="12" customHeight="1" x14ac:dyDescent="0.15">
      <c r="A625" s="37"/>
      <c r="K625" s="37"/>
    </row>
    <row r="626" spans="1:11" ht="12" customHeight="1" x14ac:dyDescent="0.15">
      <c r="A626" s="37"/>
      <c r="K626" s="37"/>
    </row>
    <row r="627" spans="1:11" ht="12" customHeight="1" x14ac:dyDescent="0.15">
      <c r="A627" s="37"/>
      <c r="K627" s="37"/>
    </row>
    <row r="628" spans="1:11" ht="12" customHeight="1" x14ac:dyDescent="0.15">
      <c r="A628" s="37"/>
      <c r="K628" s="37"/>
    </row>
    <row r="629" spans="1:11" ht="12" customHeight="1" x14ac:dyDescent="0.15">
      <c r="A629" s="37"/>
      <c r="K629" s="37"/>
    </row>
    <row r="630" spans="1:11" ht="12" customHeight="1" x14ac:dyDescent="0.15">
      <c r="A630" s="37"/>
      <c r="K630" s="37"/>
    </row>
    <row r="631" spans="1:11" ht="12" customHeight="1" x14ac:dyDescent="0.15">
      <c r="A631" s="37"/>
      <c r="K631" s="37"/>
    </row>
    <row r="632" spans="1:11" ht="12" customHeight="1" x14ac:dyDescent="0.15">
      <c r="A632" s="37"/>
      <c r="K632" s="37"/>
    </row>
    <row r="633" spans="1:11" ht="12" customHeight="1" x14ac:dyDescent="0.15">
      <c r="A633" s="37"/>
      <c r="K633" s="37"/>
    </row>
    <row r="634" spans="1:11" ht="12" customHeight="1" x14ac:dyDescent="0.15">
      <c r="A634" s="37"/>
      <c r="K634" s="37"/>
    </row>
    <row r="635" spans="1:11" ht="12" customHeight="1" x14ac:dyDescent="0.15">
      <c r="A635" s="37"/>
      <c r="K635" s="37"/>
    </row>
    <row r="636" spans="1:11" ht="12" customHeight="1" x14ac:dyDescent="0.15">
      <c r="A636" s="37"/>
      <c r="K636" s="37"/>
    </row>
    <row r="637" spans="1:11" ht="12" customHeight="1" x14ac:dyDescent="0.15">
      <c r="A637" s="37"/>
      <c r="K637" s="37"/>
    </row>
    <row r="638" spans="1:11" ht="12" customHeight="1" x14ac:dyDescent="0.15">
      <c r="A638" s="37"/>
      <c r="K638" s="37"/>
    </row>
    <row r="639" spans="1:11" ht="12" customHeight="1" x14ac:dyDescent="0.15">
      <c r="A639" s="37"/>
      <c r="K639" s="37"/>
    </row>
    <row r="640" spans="1:11" ht="12" customHeight="1" x14ac:dyDescent="0.15">
      <c r="A640" s="37"/>
      <c r="K640" s="37"/>
    </row>
    <row r="641" spans="1:11" ht="12" customHeight="1" x14ac:dyDescent="0.15">
      <c r="A641" s="37"/>
      <c r="K641" s="37"/>
    </row>
    <row r="642" spans="1:11" ht="12" customHeight="1" x14ac:dyDescent="0.15">
      <c r="A642" s="37"/>
      <c r="K642" s="37"/>
    </row>
    <row r="643" spans="1:11" ht="12" customHeight="1" x14ac:dyDescent="0.15">
      <c r="A643" s="37"/>
      <c r="K643" s="37"/>
    </row>
    <row r="644" spans="1:11" ht="12" customHeight="1" x14ac:dyDescent="0.15">
      <c r="A644" s="37"/>
      <c r="K644" s="37"/>
    </row>
    <row r="645" spans="1:11" ht="12" customHeight="1" x14ac:dyDescent="0.15">
      <c r="A645" s="37"/>
      <c r="K645" s="37"/>
    </row>
    <row r="646" spans="1:11" ht="12" customHeight="1" x14ac:dyDescent="0.15">
      <c r="A646" s="37"/>
      <c r="K646" s="37"/>
    </row>
    <row r="647" spans="1:11" ht="12" customHeight="1" x14ac:dyDescent="0.15">
      <c r="A647" s="37"/>
      <c r="K647" s="37"/>
    </row>
    <row r="648" spans="1:11" ht="12" customHeight="1" x14ac:dyDescent="0.15">
      <c r="A648" s="37"/>
      <c r="K648" s="37"/>
    </row>
    <row r="649" spans="1:11" ht="12" customHeight="1" x14ac:dyDescent="0.15">
      <c r="A649" s="37"/>
      <c r="K649" s="37"/>
    </row>
    <row r="650" spans="1:11" ht="12" customHeight="1" x14ac:dyDescent="0.15">
      <c r="A650" s="37"/>
      <c r="K650" s="37"/>
    </row>
    <row r="651" spans="1:11" ht="12" customHeight="1" x14ac:dyDescent="0.15">
      <c r="A651" s="37"/>
      <c r="K651" s="37"/>
    </row>
    <row r="652" spans="1:11" ht="12" customHeight="1" x14ac:dyDescent="0.15">
      <c r="A652" s="37"/>
      <c r="K652" s="37"/>
    </row>
    <row r="653" spans="1:11" ht="12" customHeight="1" x14ac:dyDescent="0.15">
      <c r="A653" s="37"/>
      <c r="K653" s="37"/>
    </row>
    <row r="654" spans="1:11" ht="12" customHeight="1" x14ac:dyDescent="0.15">
      <c r="A654" s="37"/>
      <c r="K654" s="37"/>
    </row>
    <row r="655" spans="1:11" ht="12" customHeight="1" x14ac:dyDescent="0.15">
      <c r="A655" s="37"/>
      <c r="K655" s="37"/>
    </row>
    <row r="656" spans="1:11" ht="12" customHeight="1" x14ac:dyDescent="0.15">
      <c r="A656" s="37"/>
      <c r="K656" s="37"/>
    </row>
    <row r="657" spans="1:11" ht="12" customHeight="1" x14ac:dyDescent="0.15">
      <c r="A657" s="37"/>
      <c r="K657" s="37"/>
    </row>
    <row r="658" spans="1:11" ht="12" customHeight="1" x14ac:dyDescent="0.15">
      <c r="A658" s="37"/>
      <c r="K658" s="37"/>
    </row>
    <row r="659" spans="1:11" ht="12" customHeight="1" x14ac:dyDescent="0.15">
      <c r="A659" s="37"/>
      <c r="K659" s="37"/>
    </row>
    <row r="660" spans="1:11" ht="12" customHeight="1" x14ac:dyDescent="0.15">
      <c r="A660" s="37"/>
      <c r="K660" s="37"/>
    </row>
    <row r="661" spans="1:11" ht="12" customHeight="1" x14ac:dyDescent="0.15">
      <c r="A661" s="37"/>
      <c r="K661" s="37"/>
    </row>
    <row r="662" spans="1:11" ht="12" customHeight="1" x14ac:dyDescent="0.15">
      <c r="A662" s="37"/>
      <c r="K662" s="37"/>
    </row>
    <row r="663" spans="1:11" ht="12" customHeight="1" x14ac:dyDescent="0.15">
      <c r="A663" s="37"/>
      <c r="K663" s="37"/>
    </row>
    <row r="664" spans="1:11" ht="12" customHeight="1" x14ac:dyDescent="0.15">
      <c r="A664" s="37"/>
      <c r="K664" s="37"/>
    </row>
    <row r="665" spans="1:11" ht="12" customHeight="1" x14ac:dyDescent="0.15">
      <c r="A665" s="37"/>
      <c r="K665" s="37"/>
    </row>
    <row r="666" spans="1:11" ht="12" customHeight="1" x14ac:dyDescent="0.15">
      <c r="A666" s="37"/>
      <c r="K666" s="37"/>
    </row>
    <row r="667" spans="1:11" ht="12" customHeight="1" x14ac:dyDescent="0.15">
      <c r="A667" s="37"/>
      <c r="K667" s="37"/>
    </row>
    <row r="668" spans="1:11" ht="12" customHeight="1" x14ac:dyDescent="0.15">
      <c r="A668" s="37"/>
      <c r="K668" s="37"/>
    </row>
    <row r="669" spans="1:11" ht="12" customHeight="1" x14ac:dyDescent="0.15">
      <c r="A669" s="37"/>
      <c r="K669" s="37"/>
    </row>
    <row r="670" spans="1:11" ht="12" customHeight="1" x14ac:dyDescent="0.15">
      <c r="A670" s="37"/>
      <c r="K670" s="37"/>
    </row>
    <row r="671" spans="1:11" ht="12" customHeight="1" x14ac:dyDescent="0.15">
      <c r="A671" s="37"/>
      <c r="K671" s="37"/>
    </row>
    <row r="672" spans="1:11" ht="12" customHeight="1" x14ac:dyDescent="0.15">
      <c r="A672" s="37"/>
      <c r="K672" s="37"/>
    </row>
    <row r="673" spans="1:11" ht="12" customHeight="1" x14ac:dyDescent="0.15">
      <c r="A673" s="37"/>
      <c r="K673" s="37"/>
    </row>
    <row r="674" spans="1:11" ht="12" customHeight="1" x14ac:dyDescent="0.15">
      <c r="A674" s="37"/>
      <c r="K674" s="37"/>
    </row>
    <row r="675" spans="1:11" ht="12" customHeight="1" x14ac:dyDescent="0.15">
      <c r="A675" s="37"/>
      <c r="K675" s="37"/>
    </row>
    <row r="676" spans="1:11" ht="12" customHeight="1" x14ac:dyDescent="0.15">
      <c r="A676" s="37"/>
      <c r="K676" s="37"/>
    </row>
    <row r="677" spans="1:11" ht="12" customHeight="1" x14ac:dyDescent="0.15">
      <c r="A677" s="37"/>
      <c r="K677" s="37"/>
    </row>
    <row r="678" spans="1:11" ht="12" customHeight="1" x14ac:dyDescent="0.15">
      <c r="A678" s="37"/>
      <c r="K678" s="37"/>
    </row>
    <row r="679" spans="1:11" ht="12" customHeight="1" x14ac:dyDescent="0.15">
      <c r="A679" s="37"/>
      <c r="K679" s="37"/>
    </row>
    <row r="680" spans="1:11" ht="12" customHeight="1" x14ac:dyDescent="0.15">
      <c r="A680" s="37"/>
      <c r="K680" s="37"/>
    </row>
    <row r="681" spans="1:11" ht="12" customHeight="1" x14ac:dyDescent="0.15">
      <c r="A681" s="37"/>
      <c r="K681" s="37"/>
    </row>
    <row r="682" spans="1:11" ht="12" customHeight="1" x14ac:dyDescent="0.15">
      <c r="A682" s="37"/>
      <c r="K682" s="37"/>
    </row>
    <row r="683" spans="1:11" ht="12" customHeight="1" x14ac:dyDescent="0.15">
      <c r="A683" s="37"/>
      <c r="K683" s="37"/>
    </row>
    <row r="684" spans="1:11" ht="12" customHeight="1" x14ac:dyDescent="0.15">
      <c r="A684" s="37"/>
      <c r="K684" s="37"/>
    </row>
    <row r="685" spans="1:11" ht="12" customHeight="1" x14ac:dyDescent="0.15">
      <c r="A685" s="37"/>
      <c r="K685" s="37"/>
    </row>
    <row r="686" spans="1:11" ht="12" customHeight="1" x14ac:dyDescent="0.15">
      <c r="A686" s="37"/>
      <c r="K686" s="37"/>
    </row>
    <row r="687" spans="1:11" ht="12" customHeight="1" x14ac:dyDescent="0.15">
      <c r="A687" s="37"/>
      <c r="K687" s="37"/>
    </row>
    <row r="688" spans="1:11" ht="12" customHeight="1" x14ac:dyDescent="0.15">
      <c r="A688" s="37"/>
      <c r="K688" s="37"/>
    </row>
    <row r="689" spans="1:11" ht="12" customHeight="1" x14ac:dyDescent="0.15">
      <c r="A689" s="37"/>
      <c r="K689" s="37"/>
    </row>
    <row r="690" spans="1:11" ht="12" customHeight="1" x14ac:dyDescent="0.15">
      <c r="A690" s="37"/>
      <c r="K690" s="37"/>
    </row>
    <row r="691" spans="1:11" ht="12" customHeight="1" x14ac:dyDescent="0.15">
      <c r="A691" s="37"/>
      <c r="K691" s="37"/>
    </row>
    <row r="692" spans="1:11" ht="12" customHeight="1" x14ac:dyDescent="0.15">
      <c r="A692" s="37"/>
      <c r="K692" s="37"/>
    </row>
    <row r="693" spans="1:11" ht="12" customHeight="1" x14ac:dyDescent="0.15">
      <c r="A693" s="37"/>
      <c r="K693" s="37"/>
    </row>
    <row r="694" spans="1:11" ht="12" customHeight="1" x14ac:dyDescent="0.15">
      <c r="A694" s="37"/>
      <c r="K694" s="37"/>
    </row>
    <row r="695" spans="1:11" ht="12" customHeight="1" x14ac:dyDescent="0.15">
      <c r="A695" s="37"/>
      <c r="K695" s="37"/>
    </row>
    <row r="696" spans="1:11" ht="12" customHeight="1" x14ac:dyDescent="0.15">
      <c r="A696" s="37"/>
      <c r="K696" s="37"/>
    </row>
    <row r="697" spans="1:11" ht="12" customHeight="1" x14ac:dyDescent="0.15">
      <c r="A697" s="37"/>
      <c r="K697" s="37"/>
    </row>
    <row r="698" spans="1:11" ht="12" customHeight="1" x14ac:dyDescent="0.15">
      <c r="A698" s="37"/>
      <c r="K698" s="37"/>
    </row>
    <row r="699" spans="1:11" ht="12" customHeight="1" x14ac:dyDescent="0.15">
      <c r="A699" s="37"/>
      <c r="K699" s="37"/>
    </row>
    <row r="700" spans="1:11" ht="12" customHeight="1" x14ac:dyDescent="0.15">
      <c r="A700" s="37"/>
      <c r="K700" s="37"/>
    </row>
    <row r="701" spans="1:11" ht="12" customHeight="1" x14ac:dyDescent="0.15">
      <c r="A701" s="37"/>
      <c r="K701" s="37"/>
    </row>
    <row r="702" spans="1:11" ht="12" customHeight="1" x14ac:dyDescent="0.15">
      <c r="A702" s="37"/>
      <c r="K702" s="37"/>
    </row>
    <row r="703" spans="1:11" ht="12" customHeight="1" x14ac:dyDescent="0.15">
      <c r="A703" s="37"/>
      <c r="K703" s="37"/>
    </row>
    <row r="704" spans="1:11" ht="12" customHeight="1" x14ac:dyDescent="0.15">
      <c r="A704" s="37"/>
      <c r="K704" s="37"/>
    </row>
    <row r="705" spans="1:11" ht="12" customHeight="1" x14ac:dyDescent="0.15">
      <c r="A705" s="37"/>
      <c r="K705" s="37"/>
    </row>
    <row r="706" spans="1:11" ht="12" customHeight="1" x14ac:dyDescent="0.15">
      <c r="A706" s="37"/>
      <c r="K706" s="37"/>
    </row>
    <row r="707" spans="1:11" ht="12" customHeight="1" x14ac:dyDescent="0.15">
      <c r="A707" s="37"/>
      <c r="K707" s="37"/>
    </row>
    <row r="708" spans="1:11" ht="12" customHeight="1" x14ac:dyDescent="0.15">
      <c r="A708" s="37"/>
      <c r="K708" s="37"/>
    </row>
    <row r="709" spans="1:11" ht="12" customHeight="1" x14ac:dyDescent="0.15">
      <c r="A709" s="37"/>
      <c r="K709" s="37"/>
    </row>
    <row r="710" spans="1:11" ht="12" customHeight="1" x14ac:dyDescent="0.15">
      <c r="A710" s="37"/>
      <c r="K710" s="37"/>
    </row>
    <row r="711" spans="1:11" ht="12" customHeight="1" x14ac:dyDescent="0.15">
      <c r="A711" s="37"/>
      <c r="K711" s="37"/>
    </row>
    <row r="712" spans="1:11" ht="12" customHeight="1" x14ac:dyDescent="0.15">
      <c r="A712" s="37"/>
      <c r="K712" s="37"/>
    </row>
    <row r="713" spans="1:11" ht="12" customHeight="1" x14ac:dyDescent="0.15">
      <c r="A713" s="37"/>
      <c r="K713" s="37"/>
    </row>
    <row r="714" spans="1:11" ht="12" customHeight="1" x14ac:dyDescent="0.15">
      <c r="A714" s="37"/>
      <c r="K714" s="37"/>
    </row>
    <row r="715" spans="1:11" ht="12" customHeight="1" x14ac:dyDescent="0.15">
      <c r="A715" s="37"/>
      <c r="K715" s="37"/>
    </row>
    <row r="716" spans="1:11" ht="12" customHeight="1" x14ac:dyDescent="0.15">
      <c r="A716" s="37"/>
      <c r="K716" s="37"/>
    </row>
    <row r="717" spans="1:11" ht="12" customHeight="1" x14ac:dyDescent="0.15">
      <c r="A717" s="37"/>
      <c r="K717" s="37"/>
    </row>
    <row r="718" spans="1:11" ht="12" customHeight="1" x14ac:dyDescent="0.15">
      <c r="A718" s="37"/>
      <c r="K718" s="37"/>
    </row>
    <row r="719" spans="1:11" ht="12" customHeight="1" x14ac:dyDescent="0.15">
      <c r="A719" s="37"/>
      <c r="K719" s="37"/>
    </row>
    <row r="720" spans="1:11" ht="12" customHeight="1" x14ac:dyDescent="0.15">
      <c r="A720" s="37"/>
      <c r="K720" s="37"/>
    </row>
    <row r="721" spans="1:11" ht="12" customHeight="1" x14ac:dyDescent="0.15">
      <c r="A721" s="37"/>
      <c r="K721" s="37"/>
    </row>
    <row r="722" spans="1:11" ht="12" customHeight="1" x14ac:dyDescent="0.15">
      <c r="A722" s="37"/>
      <c r="K722" s="37"/>
    </row>
    <row r="723" spans="1:11" ht="12" customHeight="1" x14ac:dyDescent="0.15">
      <c r="A723" s="37"/>
      <c r="K723" s="37"/>
    </row>
    <row r="724" spans="1:11" ht="12" customHeight="1" x14ac:dyDescent="0.15">
      <c r="A724" s="37"/>
      <c r="K724" s="37"/>
    </row>
    <row r="725" spans="1:11" ht="12" customHeight="1" x14ac:dyDescent="0.15">
      <c r="A725" s="37"/>
      <c r="K725" s="37"/>
    </row>
    <row r="726" spans="1:11" ht="12" customHeight="1" x14ac:dyDescent="0.15">
      <c r="A726" s="37"/>
      <c r="K726" s="37"/>
    </row>
    <row r="727" spans="1:11" ht="12" customHeight="1" x14ac:dyDescent="0.15">
      <c r="A727" s="37"/>
      <c r="K727" s="37"/>
    </row>
    <row r="728" spans="1:11" ht="12" customHeight="1" x14ac:dyDescent="0.15">
      <c r="A728" s="37"/>
      <c r="K728" s="37"/>
    </row>
    <row r="729" spans="1:11" ht="12" customHeight="1" x14ac:dyDescent="0.15">
      <c r="A729" s="37"/>
      <c r="K729" s="37"/>
    </row>
    <row r="730" spans="1:11" ht="12" customHeight="1" x14ac:dyDescent="0.15">
      <c r="A730" s="37"/>
      <c r="K730" s="37"/>
    </row>
    <row r="731" spans="1:11" ht="12" customHeight="1" x14ac:dyDescent="0.15">
      <c r="A731" s="37"/>
      <c r="K731" s="37"/>
    </row>
    <row r="732" spans="1:11" ht="12" customHeight="1" x14ac:dyDescent="0.15">
      <c r="A732" s="37"/>
      <c r="K732" s="37"/>
    </row>
    <row r="733" spans="1:11" ht="12" customHeight="1" x14ac:dyDescent="0.15">
      <c r="A733" s="37"/>
      <c r="K733" s="37"/>
    </row>
    <row r="734" spans="1:11" ht="12" customHeight="1" x14ac:dyDescent="0.15">
      <c r="A734" s="37"/>
      <c r="K734" s="37"/>
    </row>
    <row r="735" spans="1:11" ht="12" customHeight="1" x14ac:dyDescent="0.15">
      <c r="A735" s="37"/>
      <c r="K735" s="37"/>
    </row>
    <row r="736" spans="1:11" ht="12" customHeight="1" x14ac:dyDescent="0.15">
      <c r="A736" s="37"/>
      <c r="K736" s="37"/>
    </row>
    <row r="737" spans="1:11" ht="12" customHeight="1" x14ac:dyDescent="0.15">
      <c r="A737" s="37"/>
      <c r="K737" s="37"/>
    </row>
    <row r="738" spans="1:11" ht="12" customHeight="1" x14ac:dyDescent="0.15">
      <c r="A738" s="37"/>
      <c r="K738" s="37"/>
    </row>
    <row r="739" spans="1:11" ht="12" customHeight="1" x14ac:dyDescent="0.15">
      <c r="A739" s="37"/>
      <c r="K739" s="37"/>
    </row>
    <row r="740" spans="1:11" ht="12" customHeight="1" x14ac:dyDescent="0.15">
      <c r="A740" s="37"/>
      <c r="K740" s="37"/>
    </row>
    <row r="741" spans="1:11" ht="12" customHeight="1" x14ac:dyDescent="0.15">
      <c r="A741" s="37"/>
      <c r="K741" s="37"/>
    </row>
    <row r="742" spans="1:11" ht="12" customHeight="1" x14ac:dyDescent="0.15">
      <c r="A742" s="37"/>
      <c r="K742" s="37"/>
    </row>
    <row r="743" spans="1:11" ht="12" customHeight="1" x14ac:dyDescent="0.15">
      <c r="A743" s="37"/>
      <c r="K743" s="37"/>
    </row>
    <row r="744" spans="1:11" ht="12" customHeight="1" x14ac:dyDescent="0.15">
      <c r="A744" s="37"/>
      <c r="K744" s="37"/>
    </row>
    <row r="745" spans="1:11" ht="12" customHeight="1" x14ac:dyDescent="0.15">
      <c r="A745" s="37"/>
      <c r="K745" s="37"/>
    </row>
    <row r="746" spans="1:11" ht="12" customHeight="1" x14ac:dyDescent="0.15">
      <c r="A746" s="37"/>
      <c r="K746" s="37"/>
    </row>
    <row r="747" spans="1:11" ht="12" customHeight="1" x14ac:dyDescent="0.15">
      <c r="A747" s="37"/>
      <c r="K747" s="37"/>
    </row>
    <row r="748" spans="1:11" ht="12" customHeight="1" x14ac:dyDescent="0.15">
      <c r="A748" s="37"/>
      <c r="K748" s="37"/>
    </row>
    <row r="749" spans="1:11" ht="12" customHeight="1" x14ac:dyDescent="0.15">
      <c r="A749" s="37"/>
      <c r="K749" s="37"/>
    </row>
    <row r="750" spans="1:11" ht="12" customHeight="1" x14ac:dyDescent="0.15">
      <c r="A750" s="37"/>
      <c r="K750" s="37"/>
    </row>
    <row r="751" spans="1:11" ht="12" customHeight="1" x14ac:dyDescent="0.15">
      <c r="A751" s="37"/>
      <c r="K751" s="37"/>
    </row>
    <row r="752" spans="1:11" ht="12" customHeight="1" x14ac:dyDescent="0.15">
      <c r="A752" s="37"/>
      <c r="K752" s="37"/>
    </row>
    <row r="753" spans="1:11" ht="12" customHeight="1" x14ac:dyDescent="0.15">
      <c r="A753" s="37"/>
      <c r="K753" s="37"/>
    </row>
    <row r="754" spans="1:11" ht="12" customHeight="1" x14ac:dyDescent="0.15">
      <c r="A754" s="37"/>
      <c r="K754" s="37"/>
    </row>
    <row r="755" spans="1:11" ht="12" customHeight="1" x14ac:dyDescent="0.15">
      <c r="A755" s="37"/>
      <c r="K755" s="37"/>
    </row>
    <row r="756" spans="1:11" ht="12" customHeight="1" x14ac:dyDescent="0.15">
      <c r="A756" s="37"/>
      <c r="K756" s="37"/>
    </row>
    <row r="757" spans="1:11" ht="12" customHeight="1" x14ac:dyDescent="0.15">
      <c r="A757" s="37"/>
      <c r="K757" s="37"/>
    </row>
    <row r="758" spans="1:11" ht="12" customHeight="1" x14ac:dyDescent="0.15">
      <c r="A758" s="37"/>
      <c r="K758" s="37"/>
    </row>
    <row r="759" spans="1:11" ht="12" customHeight="1" x14ac:dyDescent="0.15">
      <c r="A759" s="37"/>
      <c r="K759" s="37"/>
    </row>
    <row r="760" spans="1:11" ht="12" customHeight="1" x14ac:dyDescent="0.15">
      <c r="A760" s="37"/>
      <c r="K760" s="37"/>
    </row>
    <row r="761" spans="1:11" ht="12" customHeight="1" x14ac:dyDescent="0.15">
      <c r="A761" s="37"/>
      <c r="K761" s="37"/>
    </row>
    <row r="762" spans="1:11" ht="12" customHeight="1" x14ac:dyDescent="0.15">
      <c r="A762" s="37"/>
      <c r="K762" s="37"/>
    </row>
    <row r="763" spans="1:11" ht="12" customHeight="1" x14ac:dyDescent="0.15">
      <c r="A763" s="37"/>
      <c r="K763" s="37"/>
    </row>
    <row r="764" spans="1:11" ht="12" customHeight="1" x14ac:dyDescent="0.15">
      <c r="A764" s="37"/>
      <c r="K764" s="37"/>
    </row>
    <row r="765" spans="1:11" ht="12" customHeight="1" x14ac:dyDescent="0.15">
      <c r="A765" s="37"/>
      <c r="K765" s="37"/>
    </row>
    <row r="766" spans="1:11" ht="12" customHeight="1" x14ac:dyDescent="0.15">
      <c r="A766" s="37"/>
      <c r="K766" s="37"/>
    </row>
    <row r="767" spans="1:11" ht="12" customHeight="1" x14ac:dyDescent="0.15">
      <c r="A767" s="37"/>
      <c r="K767" s="37"/>
    </row>
    <row r="768" spans="1:11" ht="12" customHeight="1" x14ac:dyDescent="0.15">
      <c r="A768" s="37"/>
      <c r="K768" s="37"/>
    </row>
    <row r="769" spans="1:11" ht="12" customHeight="1" x14ac:dyDescent="0.15">
      <c r="A769" s="37"/>
      <c r="K769" s="37"/>
    </row>
    <row r="770" spans="1:11" ht="12" customHeight="1" x14ac:dyDescent="0.15">
      <c r="A770" s="37"/>
      <c r="K770" s="37"/>
    </row>
    <row r="771" spans="1:11" ht="12" customHeight="1" x14ac:dyDescent="0.15">
      <c r="A771" s="37"/>
      <c r="K771" s="37"/>
    </row>
    <row r="772" spans="1:11" ht="12" customHeight="1" x14ac:dyDescent="0.15">
      <c r="A772" s="37"/>
      <c r="K772" s="37"/>
    </row>
    <row r="773" spans="1:11" ht="12" customHeight="1" x14ac:dyDescent="0.15">
      <c r="A773" s="37"/>
      <c r="K773" s="37"/>
    </row>
    <row r="774" spans="1:11" ht="12" customHeight="1" x14ac:dyDescent="0.15">
      <c r="A774" s="37"/>
      <c r="K774" s="37"/>
    </row>
    <row r="775" spans="1:11" ht="12" customHeight="1" x14ac:dyDescent="0.15">
      <c r="A775" s="37"/>
      <c r="K775" s="37"/>
    </row>
    <row r="776" spans="1:11" ht="12" customHeight="1" x14ac:dyDescent="0.15">
      <c r="A776" s="37"/>
      <c r="K776" s="37"/>
    </row>
    <row r="777" spans="1:11" ht="12" customHeight="1" x14ac:dyDescent="0.15">
      <c r="A777" s="37"/>
      <c r="K777" s="37"/>
    </row>
    <row r="778" spans="1:11" ht="12" customHeight="1" x14ac:dyDescent="0.15">
      <c r="A778" s="37"/>
      <c r="K778" s="37"/>
    </row>
    <row r="779" spans="1:11" ht="12" customHeight="1" x14ac:dyDescent="0.15">
      <c r="A779" s="37"/>
      <c r="K779" s="37"/>
    </row>
    <row r="780" spans="1:11" ht="12" customHeight="1" x14ac:dyDescent="0.15">
      <c r="A780" s="37"/>
      <c r="K780" s="37"/>
    </row>
    <row r="781" spans="1:11" ht="12" customHeight="1" x14ac:dyDescent="0.15">
      <c r="A781" s="37"/>
      <c r="K781" s="37"/>
    </row>
    <row r="782" spans="1:11" ht="12" customHeight="1" x14ac:dyDescent="0.15">
      <c r="A782" s="37"/>
      <c r="K782" s="37"/>
    </row>
    <row r="783" spans="1:11" ht="12" customHeight="1" x14ac:dyDescent="0.15">
      <c r="A783" s="37"/>
      <c r="K783" s="37"/>
    </row>
    <row r="784" spans="1:11" ht="12" customHeight="1" x14ac:dyDescent="0.15">
      <c r="A784" s="37"/>
      <c r="K784" s="37"/>
    </row>
    <row r="785" spans="1:11" ht="12" customHeight="1" x14ac:dyDescent="0.15">
      <c r="A785" s="37"/>
      <c r="K785" s="37"/>
    </row>
    <row r="786" spans="1:11" ht="12" customHeight="1" x14ac:dyDescent="0.15">
      <c r="A786" s="37"/>
      <c r="K786" s="37"/>
    </row>
    <row r="787" spans="1:11" ht="12" customHeight="1" x14ac:dyDescent="0.15">
      <c r="A787" s="37"/>
      <c r="K787" s="37"/>
    </row>
    <row r="788" spans="1:11" ht="12" customHeight="1" x14ac:dyDescent="0.15">
      <c r="A788" s="37"/>
      <c r="K788" s="37"/>
    </row>
    <row r="789" spans="1:11" ht="12" customHeight="1" x14ac:dyDescent="0.15">
      <c r="A789" s="37"/>
      <c r="K789" s="37"/>
    </row>
    <row r="790" spans="1:11" ht="12" customHeight="1" x14ac:dyDescent="0.15">
      <c r="A790" s="37"/>
      <c r="K790" s="37"/>
    </row>
    <row r="791" spans="1:11" ht="12" customHeight="1" x14ac:dyDescent="0.15">
      <c r="A791" s="37"/>
      <c r="K791" s="37"/>
    </row>
    <row r="792" spans="1:11" ht="12" customHeight="1" x14ac:dyDescent="0.15">
      <c r="A792" s="37"/>
      <c r="K792" s="37"/>
    </row>
    <row r="793" spans="1:11" ht="12" customHeight="1" x14ac:dyDescent="0.15">
      <c r="A793" s="37"/>
      <c r="K793" s="37"/>
    </row>
    <row r="794" spans="1:11" ht="12" customHeight="1" x14ac:dyDescent="0.15">
      <c r="A794" s="37"/>
      <c r="K794" s="37"/>
    </row>
    <row r="795" spans="1:11" ht="12" customHeight="1" x14ac:dyDescent="0.15">
      <c r="A795" s="37"/>
      <c r="K795" s="37"/>
    </row>
    <row r="796" spans="1:11" ht="12" customHeight="1" x14ac:dyDescent="0.15">
      <c r="A796" s="37"/>
      <c r="K796" s="37"/>
    </row>
    <row r="797" spans="1:11" ht="12" customHeight="1" x14ac:dyDescent="0.15">
      <c r="A797" s="37"/>
      <c r="K797" s="37"/>
    </row>
    <row r="798" spans="1:11" ht="12" customHeight="1" x14ac:dyDescent="0.15">
      <c r="A798" s="37"/>
      <c r="K798" s="37"/>
    </row>
    <row r="799" spans="1:11" ht="12" customHeight="1" x14ac:dyDescent="0.15">
      <c r="A799" s="37"/>
      <c r="K799" s="37"/>
    </row>
    <row r="800" spans="1:11" ht="12" customHeight="1" x14ac:dyDescent="0.15">
      <c r="A800" s="37"/>
      <c r="K800" s="37"/>
    </row>
    <row r="801" spans="1:11" ht="12" customHeight="1" x14ac:dyDescent="0.15">
      <c r="A801" s="37"/>
      <c r="K801" s="37"/>
    </row>
    <row r="802" spans="1:11" ht="12" customHeight="1" x14ac:dyDescent="0.15">
      <c r="A802" s="37"/>
      <c r="K802" s="37"/>
    </row>
    <row r="803" spans="1:11" ht="12" customHeight="1" x14ac:dyDescent="0.15">
      <c r="A803" s="37"/>
      <c r="K803" s="37"/>
    </row>
    <row r="804" spans="1:11" ht="12" customHeight="1" x14ac:dyDescent="0.15">
      <c r="A804" s="37"/>
      <c r="K804" s="37"/>
    </row>
    <row r="805" spans="1:11" ht="12" customHeight="1" x14ac:dyDescent="0.15">
      <c r="A805" s="37"/>
      <c r="K805" s="37"/>
    </row>
    <row r="806" spans="1:11" ht="12" customHeight="1" x14ac:dyDescent="0.15">
      <c r="A806" s="37"/>
      <c r="K806" s="37"/>
    </row>
    <row r="807" spans="1:11" ht="12" customHeight="1" x14ac:dyDescent="0.15">
      <c r="A807" s="37"/>
      <c r="K807" s="37"/>
    </row>
    <row r="808" spans="1:11" ht="12" customHeight="1" x14ac:dyDescent="0.15">
      <c r="A808" s="37"/>
      <c r="K808" s="37"/>
    </row>
    <row r="809" spans="1:11" ht="12" customHeight="1" x14ac:dyDescent="0.15">
      <c r="A809" s="37"/>
      <c r="K809" s="37"/>
    </row>
    <row r="810" spans="1:11" ht="12" customHeight="1" x14ac:dyDescent="0.15">
      <c r="A810" s="37"/>
      <c r="K810" s="37"/>
    </row>
    <row r="811" spans="1:11" ht="12" customHeight="1" x14ac:dyDescent="0.15">
      <c r="A811" s="37"/>
      <c r="K811" s="37"/>
    </row>
    <row r="812" spans="1:11" ht="12" customHeight="1" x14ac:dyDescent="0.15">
      <c r="A812" s="37"/>
      <c r="K812" s="37"/>
    </row>
    <row r="813" spans="1:11" ht="12" customHeight="1" x14ac:dyDescent="0.15">
      <c r="A813" s="37"/>
      <c r="K813" s="37"/>
    </row>
    <row r="814" spans="1:11" ht="12" customHeight="1" x14ac:dyDescent="0.15">
      <c r="A814" s="37"/>
      <c r="K814" s="37"/>
    </row>
    <row r="815" spans="1:11" ht="12" customHeight="1" x14ac:dyDescent="0.15">
      <c r="A815" s="37"/>
      <c r="K815" s="37"/>
    </row>
    <row r="816" spans="1:11" ht="12" customHeight="1" x14ac:dyDescent="0.15">
      <c r="A816" s="37"/>
      <c r="K816" s="37"/>
    </row>
    <row r="817" spans="1:11" ht="12" customHeight="1" x14ac:dyDescent="0.15">
      <c r="A817" s="37"/>
      <c r="K817" s="37"/>
    </row>
    <row r="818" spans="1:11" ht="12" customHeight="1" x14ac:dyDescent="0.15">
      <c r="A818" s="37"/>
      <c r="K818" s="37"/>
    </row>
    <row r="819" spans="1:11" ht="12" customHeight="1" x14ac:dyDescent="0.15">
      <c r="A819" s="37"/>
      <c r="K819" s="37"/>
    </row>
    <row r="820" spans="1:11" ht="12" customHeight="1" x14ac:dyDescent="0.15">
      <c r="A820" s="37"/>
      <c r="K820" s="37"/>
    </row>
    <row r="821" spans="1:11" ht="12" customHeight="1" x14ac:dyDescent="0.15">
      <c r="A821" s="37"/>
      <c r="K821" s="37"/>
    </row>
    <row r="822" spans="1:11" ht="12" customHeight="1" x14ac:dyDescent="0.15">
      <c r="A822" s="37"/>
      <c r="K822" s="37"/>
    </row>
    <row r="823" spans="1:11" ht="12" customHeight="1" x14ac:dyDescent="0.15">
      <c r="A823" s="37"/>
      <c r="K823" s="37"/>
    </row>
    <row r="824" spans="1:11" ht="12" customHeight="1" x14ac:dyDescent="0.15">
      <c r="A824" s="37"/>
      <c r="K824" s="37"/>
    </row>
    <row r="825" spans="1:11" ht="12" customHeight="1" x14ac:dyDescent="0.15">
      <c r="A825" s="37"/>
      <c r="K825" s="37"/>
    </row>
    <row r="826" spans="1:11" ht="12" customHeight="1" x14ac:dyDescent="0.15">
      <c r="A826" s="37"/>
      <c r="K826" s="37"/>
    </row>
    <row r="827" spans="1:11" ht="12" customHeight="1" x14ac:dyDescent="0.15">
      <c r="A827" s="37"/>
      <c r="K827" s="37"/>
    </row>
    <row r="828" spans="1:11" ht="12" customHeight="1" x14ac:dyDescent="0.15">
      <c r="A828" s="37"/>
      <c r="K828" s="37"/>
    </row>
    <row r="829" spans="1:11" ht="12" customHeight="1" x14ac:dyDescent="0.15">
      <c r="A829" s="37"/>
      <c r="K829" s="37"/>
    </row>
    <row r="830" spans="1:11" ht="12" customHeight="1" x14ac:dyDescent="0.15">
      <c r="A830" s="37"/>
      <c r="K830" s="37"/>
    </row>
    <row r="831" spans="1:11" ht="12" customHeight="1" x14ac:dyDescent="0.15">
      <c r="A831" s="37"/>
      <c r="K831" s="37"/>
    </row>
    <row r="832" spans="1:11" ht="12" customHeight="1" x14ac:dyDescent="0.15">
      <c r="A832" s="37"/>
      <c r="K832" s="37"/>
    </row>
    <row r="833" spans="1:11" ht="12" customHeight="1" x14ac:dyDescent="0.15">
      <c r="A833" s="37"/>
      <c r="K833" s="37"/>
    </row>
    <row r="834" spans="1:11" ht="12" customHeight="1" x14ac:dyDescent="0.15">
      <c r="A834" s="37"/>
      <c r="K834" s="37"/>
    </row>
    <row r="835" spans="1:11" ht="12" customHeight="1" x14ac:dyDescent="0.15">
      <c r="A835" s="37"/>
      <c r="K835" s="37"/>
    </row>
    <row r="836" spans="1:11" ht="12" customHeight="1" x14ac:dyDescent="0.15">
      <c r="A836" s="37"/>
      <c r="K836" s="37"/>
    </row>
    <row r="837" spans="1:11" ht="12" customHeight="1" x14ac:dyDescent="0.15">
      <c r="A837" s="37"/>
      <c r="K837" s="37"/>
    </row>
    <row r="838" spans="1:11" ht="12" customHeight="1" x14ac:dyDescent="0.15">
      <c r="A838" s="37"/>
      <c r="K838" s="37"/>
    </row>
    <row r="839" spans="1:11" ht="12" customHeight="1" x14ac:dyDescent="0.15">
      <c r="A839" s="37"/>
      <c r="K839" s="37"/>
    </row>
    <row r="840" spans="1:11" ht="12" customHeight="1" x14ac:dyDescent="0.15">
      <c r="A840" s="37"/>
      <c r="K840" s="37"/>
    </row>
    <row r="841" spans="1:11" ht="12" customHeight="1" x14ac:dyDescent="0.15">
      <c r="A841" s="37"/>
      <c r="K841" s="37"/>
    </row>
    <row r="842" spans="1:11" ht="12" customHeight="1" x14ac:dyDescent="0.15">
      <c r="A842" s="37"/>
      <c r="K842" s="37"/>
    </row>
    <row r="843" spans="1:11" ht="12" customHeight="1" x14ac:dyDescent="0.15">
      <c r="A843" s="37"/>
      <c r="K843" s="37"/>
    </row>
    <row r="844" spans="1:11" ht="12" customHeight="1" x14ac:dyDescent="0.15">
      <c r="A844" s="37"/>
      <c r="K844" s="37"/>
    </row>
    <row r="845" spans="1:11" ht="12" customHeight="1" x14ac:dyDescent="0.15">
      <c r="A845" s="37"/>
      <c r="K845" s="37"/>
    </row>
    <row r="846" spans="1:11" ht="12" customHeight="1" x14ac:dyDescent="0.15">
      <c r="A846" s="37"/>
      <c r="K846" s="37"/>
    </row>
    <row r="847" spans="1:11" ht="12" customHeight="1" x14ac:dyDescent="0.15">
      <c r="A847" s="37"/>
      <c r="K847" s="37"/>
    </row>
    <row r="848" spans="1:11" ht="12" customHeight="1" x14ac:dyDescent="0.15">
      <c r="A848" s="37"/>
      <c r="K848" s="37"/>
    </row>
    <row r="849" spans="1:11" ht="12" customHeight="1" x14ac:dyDescent="0.15">
      <c r="A849" s="37"/>
      <c r="K849" s="37"/>
    </row>
    <row r="850" spans="1:11" ht="12" customHeight="1" x14ac:dyDescent="0.15">
      <c r="A850" s="37"/>
      <c r="K850" s="37"/>
    </row>
    <row r="851" spans="1:11" ht="12" customHeight="1" x14ac:dyDescent="0.15">
      <c r="A851" s="37"/>
      <c r="K851" s="37"/>
    </row>
    <row r="852" spans="1:11" ht="12" customHeight="1" x14ac:dyDescent="0.15">
      <c r="A852" s="37"/>
      <c r="K852" s="37"/>
    </row>
    <row r="853" spans="1:11" ht="12" customHeight="1" x14ac:dyDescent="0.15">
      <c r="A853" s="37"/>
      <c r="K853" s="37"/>
    </row>
    <row r="854" spans="1:11" ht="12" customHeight="1" x14ac:dyDescent="0.15">
      <c r="A854" s="37"/>
      <c r="K854" s="37"/>
    </row>
    <row r="855" spans="1:11" ht="12" customHeight="1" x14ac:dyDescent="0.15">
      <c r="A855" s="37"/>
      <c r="K855" s="37"/>
    </row>
    <row r="856" spans="1:11" ht="12" customHeight="1" x14ac:dyDescent="0.15">
      <c r="A856" s="37"/>
      <c r="K856" s="37"/>
    </row>
    <row r="857" spans="1:11" ht="12" customHeight="1" x14ac:dyDescent="0.15">
      <c r="A857" s="37"/>
      <c r="K857" s="37"/>
    </row>
    <row r="858" spans="1:11" ht="12" customHeight="1" x14ac:dyDescent="0.15">
      <c r="A858" s="37"/>
      <c r="K858" s="37"/>
    </row>
    <row r="859" spans="1:11" ht="12" customHeight="1" x14ac:dyDescent="0.15">
      <c r="A859" s="37"/>
      <c r="K859" s="37"/>
    </row>
    <row r="860" spans="1:11" ht="12" customHeight="1" x14ac:dyDescent="0.15">
      <c r="A860" s="37"/>
      <c r="K860" s="37"/>
    </row>
    <row r="861" spans="1:11" ht="12" customHeight="1" x14ac:dyDescent="0.15">
      <c r="A861" s="37"/>
      <c r="K861" s="37"/>
    </row>
    <row r="862" spans="1:11" ht="12" customHeight="1" x14ac:dyDescent="0.15">
      <c r="A862" s="37"/>
      <c r="K862" s="37"/>
    </row>
    <row r="863" spans="1:11" ht="12" customHeight="1" x14ac:dyDescent="0.15">
      <c r="A863" s="37"/>
      <c r="K863" s="37"/>
    </row>
    <row r="864" spans="1:11" ht="12" customHeight="1" x14ac:dyDescent="0.15">
      <c r="A864" s="37"/>
      <c r="K864" s="37"/>
    </row>
    <row r="865" spans="1:11" ht="12" customHeight="1" x14ac:dyDescent="0.15">
      <c r="A865" s="37"/>
      <c r="K865" s="37"/>
    </row>
    <row r="866" spans="1:11" ht="12" customHeight="1" x14ac:dyDescent="0.15">
      <c r="A866" s="37"/>
      <c r="K866" s="37"/>
    </row>
    <row r="867" spans="1:11" ht="12" customHeight="1" x14ac:dyDescent="0.15">
      <c r="A867" s="37"/>
      <c r="K867" s="37"/>
    </row>
    <row r="868" spans="1:11" ht="12" customHeight="1" x14ac:dyDescent="0.15">
      <c r="A868" s="37"/>
      <c r="K868" s="37"/>
    </row>
    <row r="869" spans="1:11" ht="12" customHeight="1" x14ac:dyDescent="0.15">
      <c r="A869" s="37"/>
      <c r="K869" s="37"/>
    </row>
    <row r="870" spans="1:11" ht="12" customHeight="1" x14ac:dyDescent="0.15">
      <c r="A870" s="37"/>
      <c r="K870" s="37"/>
    </row>
    <row r="871" spans="1:11" ht="12" customHeight="1" x14ac:dyDescent="0.15">
      <c r="A871" s="37"/>
      <c r="K871" s="37"/>
    </row>
    <row r="872" spans="1:11" ht="12" customHeight="1" x14ac:dyDescent="0.15">
      <c r="A872" s="37"/>
      <c r="K872" s="37"/>
    </row>
    <row r="873" spans="1:11" ht="12" customHeight="1" x14ac:dyDescent="0.15">
      <c r="A873" s="37"/>
      <c r="K873" s="37"/>
    </row>
    <row r="874" spans="1:11" ht="12" customHeight="1" x14ac:dyDescent="0.15">
      <c r="A874" s="37"/>
      <c r="K874" s="37"/>
    </row>
    <row r="875" spans="1:11" ht="12" customHeight="1" x14ac:dyDescent="0.15">
      <c r="A875" s="37"/>
      <c r="K875" s="37"/>
    </row>
    <row r="876" spans="1:11" ht="12" customHeight="1" x14ac:dyDescent="0.15">
      <c r="A876" s="37"/>
      <c r="K876" s="37"/>
    </row>
    <row r="877" spans="1:11" ht="12" customHeight="1" x14ac:dyDescent="0.15">
      <c r="A877" s="37"/>
      <c r="K877" s="37"/>
    </row>
    <row r="878" spans="1:11" ht="12" customHeight="1" x14ac:dyDescent="0.15">
      <c r="A878" s="37"/>
      <c r="K878" s="37"/>
    </row>
    <row r="879" spans="1:11" ht="12" customHeight="1" x14ac:dyDescent="0.15">
      <c r="A879" s="37"/>
      <c r="K879" s="37"/>
    </row>
    <row r="880" spans="1:11" ht="12" customHeight="1" x14ac:dyDescent="0.15">
      <c r="A880" s="37"/>
      <c r="K880" s="37"/>
    </row>
    <row r="881" spans="1:11" ht="12" customHeight="1" x14ac:dyDescent="0.15">
      <c r="A881" s="37"/>
      <c r="K881" s="37"/>
    </row>
    <row r="882" spans="1:11" ht="12" customHeight="1" x14ac:dyDescent="0.15">
      <c r="A882" s="37"/>
      <c r="K882" s="37"/>
    </row>
    <row r="883" spans="1:11" ht="12" customHeight="1" x14ac:dyDescent="0.15">
      <c r="A883" s="37"/>
      <c r="K883" s="37"/>
    </row>
    <row r="884" spans="1:11" ht="12" customHeight="1" x14ac:dyDescent="0.15">
      <c r="A884" s="37"/>
      <c r="K884" s="37"/>
    </row>
    <row r="885" spans="1:11" ht="12" customHeight="1" x14ac:dyDescent="0.15">
      <c r="A885" s="37"/>
      <c r="K885" s="37"/>
    </row>
    <row r="886" spans="1:11" ht="12" customHeight="1" x14ac:dyDescent="0.15">
      <c r="A886" s="37"/>
      <c r="K886" s="37"/>
    </row>
    <row r="887" spans="1:11" ht="12" customHeight="1" x14ac:dyDescent="0.15">
      <c r="A887" s="37"/>
      <c r="K887" s="37"/>
    </row>
    <row r="888" spans="1:11" ht="12" customHeight="1" x14ac:dyDescent="0.15">
      <c r="A888" s="37"/>
      <c r="K888" s="37"/>
    </row>
    <row r="889" spans="1:11" ht="12" customHeight="1" x14ac:dyDescent="0.15">
      <c r="A889" s="37"/>
      <c r="K889" s="37"/>
    </row>
    <row r="890" spans="1:11" ht="12" customHeight="1" x14ac:dyDescent="0.15">
      <c r="A890" s="37"/>
      <c r="K890" s="37"/>
    </row>
    <row r="891" spans="1:11" ht="12" customHeight="1" x14ac:dyDescent="0.15">
      <c r="A891" s="37"/>
      <c r="K891" s="37"/>
    </row>
    <row r="892" spans="1:11" ht="12" customHeight="1" x14ac:dyDescent="0.15">
      <c r="A892" s="37"/>
      <c r="K892" s="37"/>
    </row>
    <row r="893" spans="1:11" ht="12" customHeight="1" x14ac:dyDescent="0.15">
      <c r="A893" s="37"/>
      <c r="K893" s="37"/>
    </row>
    <row r="894" spans="1:11" ht="12" customHeight="1" x14ac:dyDescent="0.15">
      <c r="A894" s="37"/>
      <c r="K894" s="37"/>
    </row>
    <row r="895" spans="1:11" ht="12" customHeight="1" x14ac:dyDescent="0.15">
      <c r="A895" s="37"/>
      <c r="K895" s="37"/>
    </row>
    <row r="896" spans="1:11" ht="12" customHeight="1" x14ac:dyDescent="0.15">
      <c r="A896" s="37"/>
      <c r="K896" s="37"/>
    </row>
    <row r="897" spans="1:11" ht="12" customHeight="1" x14ac:dyDescent="0.15">
      <c r="A897" s="37"/>
      <c r="K897" s="37"/>
    </row>
    <row r="898" spans="1:11" ht="12" customHeight="1" x14ac:dyDescent="0.15">
      <c r="A898" s="37"/>
      <c r="K898" s="37"/>
    </row>
    <row r="899" spans="1:11" ht="12" customHeight="1" x14ac:dyDescent="0.15">
      <c r="A899" s="37"/>
      <c r="K899" s="37"/>
    </row>
    <row r="900" spans="1:11" ht="12" customHeight="1" x14ac:dyDescent="0.15">
      <c r="A900" s="37"/>
      <c r="K900" s="37"/>
    </row>
    <row r="901" spans="1:11" ht="12" customHeight="1" x14ac:dyDescent="0.15">
      <c r="A901" s="37"/>
      <c r="K901" s="37"/>
    </row>
    <row r="902" spans="1:11" ht="12" customHeight="1" x14ac:dyDescent="0.15">
      <c r="A902" s="37"/>
      <c r="K902" s="37"/>
    </row>
    <row r="903" spans="1:11" ht="12" customHeight="1" x14ac:dyDescent="0.15">
      <c r="A903" s="37"/>
      <c r="K903" s="37"/>
    </row>
    <row r="904" spans="1:11" ht="12" customHeight="1" x14ac:dyDescent="0.15">
      <c r="A904" s="37"/>
      <c r="K904" s="37"/>
    </row>
    <row r="905" spans="1:11" ht="12" customHeight="1" x14ac:dyDescent="0.15">
      <c r="A905" s="37"/>
      <c r="K905" s="37"/>
    </row>
    <row r="906" spans="1:11" ht="12" customHeight="1" x14ac:dyDescent="0.15">
      <c r="A906" s="37"/>
      <c r="K906" s="37"/>
    </row>
    <row r="907" spans="1:11" ht="12" customHeight="1" x14ac:dyDescent="0.15">
      <c r="A907" s="37"/>
      <c r="K907" s="37"/>
    </row>
    <row r="908" spans="1:11" ht="12" customHeight="1" x14ac:dyDescent="0.15">
      <c r="A908" s="37"/>
      <c r="K908" s="37"/>
    </row>
    <row r="909" spans="1:11" ht="12" customHeight="1" x14ac:dyDescent="0.15">
      <c r="A909" s="37"/>
      <c r="K909" s="37"/>
    </row>
    <row r="910" spans="1:11" ht="12" customHeight="1" x14ac:dyDescent="0.15">
      <c r="A910" s="37"/>
      <c r="K910" s="37"/>
    </row>
    <row r="911" spans="1:11" ht="12" customHeight="1" x14ac:dyDescent="0.15">
      <c r="A911" s="37"/>
      <c r="K911" s="37"/>
    </row>
    <row r="912" spans="1:11" ht="12" customHeight="1" x14ac:dyDescent="0.15">
      <c r="A912" s="37"/>
      <c r="K912" s="37"/>
    </row>
    <row r="913" spans="1:11" ht="12" customHeight="1" x14ac:dyDescent="0.15">
      <c r="A913" s="37"/>
      <c r="K913" s="37"/>
    </row>
    <row r="914" spans="1:11" ht="12" customHeight="1" x14ac:dyDescent="0.15">
      <c r="A914" s="37"/>
      <c r="K914" s="37"/>
    </row>
    <row r="915" spans="1:11" ht="12" customHeight="1" x14ac:dyDescent="0.15">
      <c r="A915" s="37"/>
      <c r="K915" s="37"/>
    </row>
    <row r="916" spans="1:11" ht="12" customHeight="1" x14ac:dyDescent="0.15">
      <c r="A916" s="37"/>
      <c r="K916" s="37"/>
    </row>
    <row r="917" spans="1:11" ht="12" customHeight="1" x14ac:dyDescent="0.15">
      <c r="A917" s="37"/>
      <c r="K917" s="37"/>
    </row>
    <row r="918" spans="1:11" ht="12" customHeight="1" x14ac:dyDescent="0.15">
      <c r="A918" s="37"/>
      <c r="K918" s="37"/>
    </row>
    <row r="919" spans="1:11" ht="12" customHeight="1" x14ac:dyDescent="0.15">
      <c r="A919" s="37"/>
      <c r="K919" s="37"/>
    </row>
    <row r="920" spans="1:11" ht="12" customHeight="1" x14ac:dyDescent="0.15">
      <c r="A920" s="37"/>
      <c r="K920" s="37"/>
    </row>
    <row r="921" spans="1:11" ht="12" customHeight="1" x14ac:dyDescent="0.15">
      <c r="A921" s="37"/>
      <c r="K921" s="37"/>
    </row>
    <row r="922" spans="1:11" ht="12" customHeight="1" x14ac:dyDescent="0.15">
      <c r="A922" s="37"/>
      <c r="K922" s="37"/>
    </row>
    <row r="923" spans="1:11" ht="12" customHeight="1" x14ac:dyDescent="0.15">
      <c r="A923" s="37"/>
      <c r="K923" s="37"/>
    </row>
    <row r="924" spans="1:11" ht="12" customHeight="1" x14ac:dyDescent="0.15">
      <c r="A924" s="37"/>
      <c r="K924" s="37"/>
    </row>
    <row r="925" spans="1:11" ht="12" customHeight="1" x14ac:dyDescent="0.15">
      <c r="A925" s="37"/>
      <c r="K925" s="37"/>
    </row>
    <row r="926" spans="1:11" ht="12" customHeight="1" x14ac:dyDescent="0.15">
      <c r="A926" s="37"/>
      <c r="K926" s="37"/>
    </row>
    <row r="927" spans="1:11" ht="12" customHeight="1" x14ac:dyDescent="0.15">
      <c r="A927" s="37"/>
      <c r="K927" s="37"/>
    </row>
    <row r="928" spans="1:11" ht="12" customHeight="1" x14ac:dyDescent="0.15">
      <c r="A928" s="37"/>
      <c r="K928" s="37"/>
    </row>
    <row r="929" spans="1:11" ht="12" customHeight="1" x14ac:dyDescent="0.15">
      <c r="A929" s="37"/>
      <c r="K929" s="37"/>
    </row>
    <row r="930" spans="1:11" ht="12" customHeight="1" x14ac:dyDescent="0.15">
      <c r="A930" s="37"/>
      <c r="K930" s="37"/>
    </row>
    <row r="931" spans="1:11" ht="12" customHeight="1" x14ac:dyDescent="0.15">
      <c r="A931" s="37"/>
      <c r="K931" s="37"/>
    </row>
    <row r="932" spans="1:11" ht="12" customHeight="1" x14ac:dyDescent="0.15">
      <c r="A932" s="37"/>
      <c r="K932" s="37"/>
    </row>
    <row r="933" spans="1:11" ht="12" customHeight="1" x14ac:dyDescent="0.15">
      <c r="A933" s="37"/>
      <c r="K933" s="37"/>
    </row>
    <row r="934" spans="1:11" ht="12" customHeight="1" x14ac:dyDescent="0.15">
      <c r="A934" s="37"/>
      <c r="K934" s="37"/>
    </row>
    <row r="935" spans="1:11" ht="12" customHeight="1" x14ac:dyDescent="0.15">
      <c r="A935" s="37"/>
      <c r="K935" s="37"/>
    </row>
    <row r="936" spans="1:11" ht="12" customHeight="1" x14ac:dyDescent="0.15">
      <c r="A936" s="37"/>
      <c r="K936" s="37"/>
    </row>
    <row r="937" spans="1:11" ht="12" customHeight="1" x14ac:dyDescent="0.15">
      <c r="A937" s="37"/>
      <c r="K937" s="37"/>
    </row>
    <row r="938" spans="1:11" ht="12" customHeight="1" x14ac:dyDescent="0.15">
      <c r="A938" s="37"/>
      <c r="K938" s="37"/>
    </row>
    <row r="939" spans="1:11" ht="12" customHeight="1" x14ac:dyDescent="0.15">
      <c r="A939" s="37"/>
      <c r="K939" s="37"/>
    </row>
    <row r="940" spans="1:11" ht="12" customHeight="1" x14ac:dyDescent="0.15">
      <c r="A940" s="37"/>
      <c r="K940" s="37"/>
    </row>
    <row r="941" spans="1:11" ht="12" customHeight="1" x14ac:dyDescent="0.15">
      <c r="A941" s="37"/>
      <c r="K941" s="37"/>
    </row>
    <row r="942" spans="1:11" ht="12" customHeight="1" x14ac:dyDescent="0.15">
      <c r="A942" s="37"/>
      <c r="K942" s="37"/>
    </row>
    <row r="943" spans="1:11" ht="12" customHeight="1" x14ac:dyDescent="0.15">
      <c r="A943" s="37"/>
      <c r="K943" s="37"/>
    </row>
    <row r="944" spans="1:11" ht="12" customHeight="1" x14ac:dyDescent="0.15">
      <c r="A944" s="37"/>
      <c r="K944" s="37"/>
    </row>
    <row r="945" spans="1:11" ht="12" customHeight="1" x14ac:dyDescent="0.15">
      <c r="A945" s="37"/>
      <c r="K945" s="37"/>
    </row>
    <row r="946" spans="1:11" ht="12" customHeight="1" x14ac:dyDescent="0.15">
      <c r="A946" s="37"/>
      <c r="K946" s="37"/>
    </row>
    <row r="947" spans="1:11" ht="12" customHeight="1" x14ac:dyDescent="0.15">
      <c r="A947" s="37"/>
      <c r="K947" s="37"/>
    </row>
    <row r="948" spans="1:11" ht="12" customHeight="1" x14ac:dyDescent="0.15">
      <c r="A948" s="37"/>
      <c r="K948" s="37"/>
    </row>
    <row r="949" spans="1:11" ht="12" customHeight="1" x14ac:dyDescent="0.15">
      <c r="A949" s="37"/>
      <c r="K949" s="37"/>
    </row>
    <row r="950" spans="1:11" ht="12" customHeight="1" x14ac:dyDescent="0.15">
      <c r="A950" s="37"/>
      <c r="K950" s="37"/>
    </row>
    <row r="951" spans="1:11" ht="12" customHeight="1" x14ac:dyDescent="0.15">
      <c r="A951" s="37"/>
      <c r="K951" s="37"/>
    </row>
    <row r="952" spans="1:11" ht="12" customHeight="1" x14ac:dyDescent="0.15">
      <c r="A952" s="37"/>
      <c r="K952" s="37"/>
    </row>
    <row r="953" spans="1:11" ht="12" customHeight="1" x14ac:dyDescent="0.15">
      <c r="A953" s="37"/>
      <c r="K953" s="37"/>
    </row>
    <row r="954" spans="1:11" ht="12" customHeight="1" x14ac:dyDescent="0.15">
      <c r="A954" s="37"/>
      <c r="K954" s="37"/>
    </row>
    <row r="955" spans="1:11" ht="12" customHeight="1" x14ac:dyDescent="0.15">
      <c r="A955" s="37"/>
      <c r="K955" s="37"/>
    </row>
    <row r="956" spans="1:11" ht="12" customHeight="1" x14ac:dyDescent="0.15">
      <c r="A956" s="37"/>
      <c r="K956" s="37"/>
    </row>
    <row r="957" spans="1:11" ht="12" customHeight="1" x14ac:dyDescent="0.15">
      <c r="A957" s="37"/>
      <c r="K957" s="37"/>
    </row>
    <row r="958" spans="1:11" ht="12" customHeight="1" x14ac:dyDescent="0.15">
      <c r="A958" s="37"/>
      <c r="K958" s="37"/>
    </row>
    <row r="959" spans="1:11" ht="12" customHeight="1" x14ac:dyDescent="0.15">
      <c r="A959" s="37"/>
      <c r="K959" s="37"/>
    </row>
    <row r="960" spans="1:11" ht="12" customHeight="1" x14ac:dyDescent="0.15">
      <c r="A960" s="37"/>
      <c r="K960" s="37"/>
    </row>
    <row r="961" spans="1:11" ht="12" customHeight="1" x14ac:dyDescent="0.15">
      <c r="A961" s="37"/>
      <c r="K961" s="37"/>
    </row>
    <row r="962" spans="1:11" ht="12" customHeight="1" x14ac:dyDescent="0.15">
      <c r="A962" s="37"/>
      <c r="K962" s="37"/>
    </row>
    <row r="963" spans="1:11" ht="12" customHeight="1" x14ac:dyDescent="0.15">
      <c r="A963" s="37"/>
      <c r="K963" s="37"/>
    </row>
    <row r="964" spans="1:11" ht="12" customHeight="1" x14ac:dyDescent="0.15">
      <c r="A964" s="37"/>
      <c r="K964" s="37"/>
    </row>
    <row r="965" spans="1:11" ht="12" customHeight="1" x14ac:dyDescent="0.15">
      <c r="A965" s="37"/>
      <c r="K965" s="37"/>
    </row>
    <row r="966" spans="1:11" ht="12" customHeight="1" x14ac:dyDescent="0.15">
      <c r="A966" s="37"/>
      <c r="K966" s="37"/>
    </row>
    <row r="967" spans="1:11" ht="12" customHeight="1" x14ac:dyDescent="0.15">
      <c r="A967" s="37"/>
      <c r="K967" s="37"/>
    </row>
    <row r="968" spans="1:11" ht="12" customHeight="1" x14ac:dyDescent="0.15">
      <c r="A968" s="37"/>
      <c r="K968" s="37"/>
    </row>
    <row r="969" spans="1:11" ht="12" customHeight="1" x14ac:dyDescent="0.15">
      <c r="A969" s="37"/>
      <c r="K969" s="37"/>
    </row>
    <row r="970" spans="1:11" ht="12" customHeight="1" x14ac:dyDescent="0.15">
      <c r="A970" s="37"/>
      <c r="K970" s="37"/>
    </row>
    <row r="971" spans="1:11" ht="12" customHeight="1" x14ac:dyDescent="0.15">
      <c r="A971" s="37"/>
      <c r="K971" s="37"/>
    </row>
    <row r="972" spans="1:11" ht="12" customHeight="1" x14ac:dyDescent="0.15">
      <c r="A972" s="37"/>
      <c r="K972" s="37"/>
    </row>
    <row r="973" spans="1:11" ht="12" customHeight="1" x14ac:dyDescent="0.15">
      <c r="A973" s="37"/>
      <c r="K973" s="37"/>
    </row>
    <row r="974" spans="1:11" ht="12" customHeight="1" x14ac:dyDescent="0.15">
      <c r="A974" s="37"/>
      <c r="K974" s="37"/>
    </row>
    <row r="975" spans="1:11" ht="12" customHeight="1" x14ac:dyDescent="0.15">
      <c r="A975" s="37"/>
      <c r="K975" s="37"/>
    </row>
    <row r="976" spans="1:11" ht="12" customHeight="1" x14ac:dyDescent="0.15">
      <c r="A976" s="37"/>
      <c r="K976" s="37"/>
    </row>
    <row r="977" spans="1:11" ht="12" customHeight="1" x14ac:dyDescent="0.15">
      <c r="A977" s="37"/>
      <c r="K977" s="37"/>
    </row>
    <row r="978" spans="1:11" ht="12" customHeight="1" x14ac:dyDescent="0.15">
      <c r="A978" s="37"/>
      <c r="K978" s="37"/>
    </row>
    <row r="979" spans="1:11" ht="12" customHeight="1" x14ac:dyDescent="0.15">
      <c r="A979" s="37"/>
      <c r="K979" s="37"/>
    </row>
    <row r="980" spans="1:11" ht="12" customHeight="1" x14ac:dyDescent="0.15">
      <c r="A980" s="37"/>
      <c r="K980" s="37"/>
    </row>
    <row r="981" spans="1:11" ht="12" customHeight="1" x14ac:dyDescent="0.15">
      <c r="A981" s="37"/>
      <c r="K981" s="37"/>
    </row>
    <row r="982" spans="1:11" ht="12" customHeight="1" x14ac:dyDescent="0.15">
      <c r="A982" s="37"/>
      <c r="K982" s="37"/>
    </row>
    <row r="983" spans="1:11" ht="12" customHeight="1" x14ac:dyDescent="0.15">
      <c r="A983" s="37"/>
      <c r="K983" s="37"/>
    </row>
    <row r="984" spans="1:11" ht="12" customHeight="1" x14ac:dyDescent="0.15">
      <c r="A984" s="37"/>
      <c r="K984" s="37"/>
    </row>
    <row r="985" spans="1:11" ht="12" customHeight="1" x14ac:dyDescent="0.15">
      <c r="A985" s="37"/>
      <c r="K985" s="37"/>
    </row>
    <row r="986" spans="1:11" ht="12" customHeight="1" x14ac:dyDescent="0.15">
      <c r="A986" s="37"/>
      <c r="K986" s="37"/>
    </row>
    <row r="987" spans="1:11" ht="12" customHeight="1" x14ac:dyDescent="0.15">
      <c r="A987" s="37"/>
      <c r="K987" s="37"/>
    </row>
    <row r="988" spans="1:11" ht="12" customHeight="1" x14ac:dyDescent="0.15">
      <c r="A988" s="37"/>
      <c r="K988" s="37"/>
    </row>
    <row r="989" spans="1:11" ht="12" customHeight="1" x14ac:dyDescent="0.15">
      <c r="A989" s="37"/>
      <c r="K989" s="37"/>
    </row>
    <row r="990" spans="1:11" ht="12" customHeight="1" x14ac:dyDescent="0.15">
      <c r="A990" s="37"/>
      <c r="K990" s="37"/>
    </row>
    <row r="991" spans="1:11" ht="12" customHeight="1" x14ac:dyDescent="0.15">
      <c r="A991" s="37"/>
      <c r="K991" s="37"/>
    </row>
    <row r="992" spans="1:11" ht="12" customHeight="1" x14ac:dyDescent="0.15">
      <c r="A992" s="37"/>
      <c r="K992" s="37"/>
    </row>
    <row r="993" spans="1:11" ht="12" customHeight="1" x14ac:dyDescent="0.15">
      <c r="A993" s="37"/>
      <c r="K993" s="37"/>
    </row>
    <row r="994" spans="1:11" ht="12" customHeight="1" x14ac:dyDescent="0.15">
      <c r="A994" s="37"/>
      <c r="K994" s="37"/>
    </row>
    <row r="995" spans="1:11" ht="12" customHeight="1" x14ac:dyDescent="0.15">
      <c r="A995" s="37"/>
      <c r="K995" s="37"/>
    </row>
    <row r="996" spans="1:11" ht="12" customHeight="1" x14ac:dyDescent="0.15">
      <c r="A996" s="37"/>
      <c r="K996" s="37"/>
    </row>
    <row r="997" spans="1:11" ht="12" customHeight="1" x14ac:dyDescent="0.15">
      <c r="A997" s="37"/>
      <c r="K997" s="37"/>
    </row>
    <row r="998" spans="1:11" ht="12" customHeight="1" x14ac:dyDescent="0.15">
      <c r="A998" s="37"/>
      <c r="K998" s="37"/>
    </row>
    <row r="999" spans="1:11" ht="12" customHeight="1" x14ac:dyDescent="0.15">
      <c r="A999" s="37"/>
      <c r="K999" s="37"/>
    </row>
    <row r="1000" spans="1:11" ht="12" customHeight="1" x14ac:dyDescent="0.15">
      <c r="A1000" s="37"/>
      <c r="K1000" s="37"/>
    </row>
    <row r="1001" spans="1:11" ht="12" customHeight="1" x14ac:dyDescent="0.15">
      <c r="A1001" s="37"/>
      <c r="K1001" s="37"/>
    </row>
    <row r="1002" spans="1:11" ht="12" customHeight="1" x14ac:dyDescent="0.15">
      <c r="A1002" s="37"/>
      <c r="K1002" s="37"/>
    </row>
    <row r="1003" spans="1:11" ht="12" customHeight="1" x14ac:dyDescent="0.15">
      <c r="A1003" s="37"/>
      <c r="K1003" s="37"/>
    </row>
    <row r="1004" spans="1:11" ht="12" customHeight="1" x14ac:dyDescent="0.15">
      <c r="A1004" s="37"/>
      <c r="K1004" s="37"/>
    </row>
    <row r="1005" spans="1:11" ht="12" customHeight="1" x14ac:dyDescent="0.15">
      <c r="A1005" s="37"/>
      <c r="K1005" s="37"/>
    </row>
    <row r="1006" spans="1:11" ht="12" customHeight="1" x14ac:dyDescent="0.15">
      <c r="A1006" s="37"/>
      <c r="K1006" s="37"/>
    </row>
    <row r="1007" spans="1:11" ht="12" customHeight="1" x14ac:dyDescent="0.15">
      <c r="A1007" s="37"/>
      <c r="K1007" s="37"/>
    </row>
    <row r="1008" spans="1:11" ht="12" customHeight="1" x14ac:dyDescent="0.15">
      <c r="A1008" s="37"/>
      <c r="K1008" s="37"/>
    </row>
    <row r="1009" spans="1:11" ht="12" customHeight="1" x14ac:dyDescent="0.15">
      <c r="A1009" s="37"/>
      <c r="K1009" s="37"/>
    </row>
    <row r="1010" spans="1:11" ht="12" customHeight="1" x14ac:dyDescent="0.15">
      <c r="A1010" s="37"/>
      <c r="K1010" s="37"/>
    </row>
    <row r="1011" spans="1:11" ht="12" customHeight="1" x14ac:dyDescent="0.15">
      <c r="A1011" s="37"/>
      <c r="K1011" s="37"/>
    </row>
    <row r="1012" spans="1:11" ht="12" customHeight="1" x14ac:dyDescent="0.15">
      <c r="A1012" s="37"/>
      <c r="K1012" s="37"/>
    </row>
    <row r="1013" spans="1:11" ht="12" customHeight="1" x14ac:dyDescent="0.15">
      <c r="A1013" s="37"/>
      <c r="K1013" s="37"/>
    </row>
    <row r="1014" spans="1:11" ht="12" customHeight="1" x14ac:dyDescent="0.15">
      <c r="A1014" s="37"/>
      <c r="K1014" s="37"/>
    </row>
    <row r="1015" spans="1:11" ht="12" customHeight="1" x14ac:dyDescent="0.15">
      <c r="A1015" s="37"/>
      <c r="K1015" s="37"/>
    </row>
    <row r="1016" spans="1:11" ht="12" customHeight="1" x14ac:dyDescent="0.15">
      <c r="A1016" s="37"/>
      <c r="K1016" s="37"/>
    </row>
    <row r="1017" spans="1:11" ht="12" customHeight="1" x14ac:dyDescent="0.15">
      <c r="A1017" s="37"/>
      <c r="K1017" s="37"/>
    </row>
    <row r="1018" spans="1:11" ht="12" customHeight="1" x14ac:dyDescent="0.15">
      <c r="A1018" s="37"/>
      <c r="K1018" s="37"/>
    </row>
    <row r="1019" spans="1:11" ht="12" customHeight="1" x14ac:dyDescent="0.15">
      <c r="A1019" s="37"/>
      <c r="K1019" s="37"/>
    </row>
    <row r="1020" spans="1:11" ht="12" customHeight="1" x14ac:dyDescent="0.15">
      <c r="A1020" s="37"/>
      <c r="K1020" s="37"/>
    </row>
    <row r="1021" spans="1:11" ht="12" customHeight="1" x14ac:dyDescent="0.15">
      <c r="A1021" s="37"/>
      <c r="K1021" s="37"/>
    </row>
    <row r="1022" spans="1:11" ht="12" customHeight="1" x14ac:dyDescent="0.15">
      <c r="A1022" s="37"/>
      <c r="K1022" s="37"/>
    </row>
    <row r="1023" spans="1:11" ht="12" customHeight="1" x14ac:dyDescent="0.15">
      <c r="A1023" s="37"/>
      <c r="K1023" s="37"/>
    </row>
    <row r="1024" spans="1:11" ht="12" customHeight="1" x14ac:dyDescent="0.15">
      <c r="A1024" s="37"/>
      <c r="K1024" s="37"/>
    </row>
    <row r="1025" spans="1:11" ht="12" customHeight="1" x14ac:dyDescent="0.15">
      <c r="A1025" s="37"/>
      <c r="K1025" s="37"/>
    </row>
    <row r="1026" spans="1:11" ht="12" customHeight="1" x14ac:dyDescent="0.15">
      <c r="A1026" s="37"/>
      <c r="K1026" s="37"/>
    </row>
    <row r="1027" spans="1:11" ht="12" customHeight="1" x14ac:dyDescent="0.15">
      <c r="A1027" s="37"/>
      <c r="K1027" s="37"/>
    </row>
    <row r="1028" spans="1:11" ht="12" customHeight="1" x14ac:dyDescent="0.15">
      <c r="A1028" s="37"/>
      <c r="K1028" s="37"/>
    </row>
    <row r="1029" spans="1:11" ht="12" customHeight="1" x14ac:dyDescent="0.15">
      <c r="A1029" s="37"/>
      <c r="K1029" s="37"/>
    </row>
    <row r="1030" spans="1:11" ht="12" customHeight="1" x14ac:dyDescent="0.15">
      <c r="A1030" s="37"/>
      <c r="K1030" s="37"/>
    </row>
    <row r="1031" spans="1:11" ht="12" customHeight="1" x14ac:dyDescent="0.15">
      <c r="A1031" s="37"/>
      <c r="K1031" s="37"/>
    </row>
    <row r="1032" spans="1:11" ht="12" customHeight="1" x14ac:dyDescent="0.15">
      <c r="A1032" s="37"/>
      <c r="K1032" s="37"/>
    </row>
    <row r="1033" spans="1:11" ht="12" customHeight="1" x14ac:dyDescent="0.15">
      <c r="A1033" s="37"/>
      <c r="K1033" s="37"/>
    </row>
    <row r="1034" spans="1:11" ht="12" customHeight="1" x14ac:dyDescent="0.15">
      <c r="A1034" s="37"/>
      <c r="K1034" s="37"/>
    </row>
    <row r="1035" spans="1:11" ht="12" customHeight="1" x14ac:dyDescent="0.15">
      <c r="A1035" s="37"/>
      <c r="K1035" s="37"/>
    </row>
    <row r="1036" spans="1:11" ht="12" customHeight="1" x14ac:dyDescent="0.15">
      <c r="A1036" s="37"/>
      <c r="K1036" s="37"/>
    </row>
    <row r="1037" spans="1:11" ht="12" customHeight="1" x14ac:dyDescent="0.15">
      <c r="A1037" s="37"/>
      <c r="K1037" s="37"/>
    </row>
    <row r="1038" spans="1:11" ht="12" customHeight="1" x14ac:dyDescent="0.15">
      <c r="A1038" s="37"/>
      <c r="K1038" s="37"/>
    </row>
    <row r="1039" spans="1:11" ht="12" customHeight="1" x14ac:dyDescent="0.15">
      <c r="A1039" s="37"/>
      <c r="K1039" s="37"/>
    </row>
    <row r="1040" spans="1:11" ht="12" customHeight="1" x14ac:dyDescent="0.15">
      <c r="A1040" s="37"/>
      <c r="K1040" s="37"/>
    </row>
    <row r="1041" spans="1:11" ht="12" customHeight="1" x14ac:dyDescent="0.15">
      <c r="A1041" s="37"/>
      <c r="K1041" s="37"/>
    </row>
    <row r="1042" spans="1:11" ht="12" customHeight="1" x14ac:dyDescent="0.15">
      <c r="A1042" s="37"/>
      <c r="K1042" s="37"/>
    </row>
    <row r="1043" spans="1:11" ht="12" customHeight="1" x14ac:dyDescent="0.15">
      <c r="A1043" s="37"/>
      <c r="K1043" s="37"/>
    </row>
    <row r="1044" spans="1:11" ht="12" customHeight="1" x14ac:dyDescent="0.15">
      <c r="A1044" s="37"/>
      <c r="K1044" s="37"/>
    </row>
    <row r="1045" spans="1:11" ht="12" customHeight="1" x14ac:dyDescent="0.15">
      <c r="A1045" s="37"/>
      <c r="K1045" s="37"/>
    </row>
    <row r="1046" spans="1:11" ht="12" customHeight="1" x14ac:dyDescent="0.15">
      <c r="A1046" s="37"/>
      <c r="K1046" s="37"/>
    </row>
    <row r="1047" spans="1:11" ht="12" customHeight="1" x14ac:dyDescent="0.15">
      <c r="A1047" s="37"/>
      <c r="K1047" s="37"/>
    </row>
    <row r="1048" spans="1:11" ht="12" customHeight="1" x14ac:dyDescent="0.15">
      <c r="A1048" s="37"/>
      <c r="K1048" s="37"/>
    </row>
    <row r="1049" spans="1:11" ht="12" customHeight="1" x14ac:dyDescent="0.15">
      <c r="A1049" s="37"/>
      <c r="K1049" s="37"/>
    </row>
    <row r="1050" spans="1:11" ht="12" customHeight="1" x14ac:dyDescent="0.15">
      <c r="A1050" s="37"/>
      <c r="K1050" s="37"/>
    </row>
    <row r="1051" spans="1:11" ht="12" customHeight="1" x14ac:dyDescent="0.15">
      <c r="A1051" s="37"/>
      <c r="K1051" s="37"/>
    </row>
    <row r="1052" spans="1:11" ht="12" customHeight="1" x14ac:dyDescent="0.15">
      <c r="A1052" s="37"/>
      <c r="K1052" s="37"/>
    </row>
    <row r="1053" spans="1:11" ht="12" customHeight="1" x14ac:dyDescent="0.15">
      <c r="A1053" s="37"/>
      <c r="K1053" s="37"/>
    </row>
    <row r="1054" spans="1:11" ht="12" customHeight="1" x14ac:dyDescent="0.15">
      <c r="A1054" s="37"/>
      <c r="K1054" s="37"/>
    </row>
    <row r="1055" spans="1:11" ht="12" customHeight="1" x14ac:dyDescent="0.15">
      <c r="A1055" s="37"/>
      <c r="K1055" s="37"/>
    </row>
    <row r="1056" spans="1:11" ht="12" customHeight="1" x14ac:dyDescent="0.15">
      <c r="A1056" s="37"/>
      <c r="K1056" s="37"/>
    </row>
    <row r="1057" spans="1:11" ht="12" customHeight="1" x14ac:dyDescent="0.15">
      <c r="A1057" s="37"/>
      <c r="K1057" s="37"/>
    </row>
    <row r="1058" spans="1:11" ht="12" customHeight="1" x14ac:dyDescent="0.15">
      <c r="A1058" s="37"/>
      <c r="K1058" s="37"/>
    </row>
    <row r="1059" spans="1:11" ht="12" customHeight="1" x14ac:dyDescent="0.15">
      <c r="A1059" s="37"/>
      <c r="K1059" s="37"/>
    </row>
    <row r="1060" spans="1:11" ht="12" customHeight="1" x14ac:dyDescent="0.15">
      <c r="A1060" s="37"/>
      <c r="K1060" s="37"/>
    </row>
    <row r="1061" spans="1:11" ht="12" customHeight="1" x14ac:dyDescent="0.15">
      <c r="A1061" s="37"/>
      <c r="K1061" s="37"/>
    </row>
    <row r="1062" spans="1:11" ht="12" customHeight="1" x14ac:dyDescent="0.15">
      <c r="A1062" s="37"/>
      <c r="K1062" s="37"/>
    </row>
    <row r="1063" spans="1:11" ht="12" customHeight="1" x14ac:dyDescent="0.15">
      <c r="A1063" s="37"/>
      <c r="K1063" s="37"/>
    </row>
    <row r="1064" spans="1:11" ht="12" customHeight="1" x14ac:dyDescent="0.15">
      <c r="A1064" s="37"/>
      <c r="K1064" s="37"/>
    </row>
    <row r="1065" spans="1:11" ht="12" customHeight="1" x14ac:dyDescent="0.15">
      <c r="A1065" s="37"/>
      <c r="K1065" s="37"/>
    </row>
    <row r="1066" spans="1:11" ht="12" customHeight="1" x14ac:dyDescent="0.15">
      <c r="A1066" s="37"/>
      <c r="K1066" s="37"/>
    </row>
    <row r="1067" spans="1:11" ht="12" customHeight="1" x14ac:dyDescent="0.15">
      <c r="A1067" s="37"/>
      <c r="K1067" s="37"/>
    </row>
    <row r="1068" spans="1:11" ht="12" customHeight="1" x14ac:dyDescent="0.15">
      <c r="A1068" s="37"/>
      <c r="K1068" s="37"/>
    </row>
    <row r="1069" spans="1:11" ht="12" customHeight="1" x14ac:dyDescent="0.15">
      <c r="A1069" s="37"/>
      <c r="K1069" s="37"/>
    </row>
    <row r="1070" spans="1:11" ht="12" customHeight="1" x14ac:dyDescent="0.15">
      <c r="A1070" s="37"/>
      <c r="K1070" s="37"/>
    </row>
    <row r="1071" spans="1:11" ht="12" customHeight="1" x14ac:dyDescent="0.15">
      <c r="A1071" s="37"/>
      <c r="K1071" s="37"/>
    </row>
    <row r="1072" spans="1:11" ht="12" customHeight="1" x14ac:dyDescent="0.15">
      <c r="A1072" s="37"/>
      <c r="K1072" s="37"/>
    </row>
    <row r="1073" spans="1:11" ht="12" customHeight="1" x14ac:dyDescent="0.15">
      <c r="A1073" s="37"/>
      <c r="K1073" s="37"/>
    </row>
    <row r="1074" spans="1:11" ht="12" customHeight="1" x14ac:dyDescent="0.15">
      <c r="A1074" s="37"/>
      <c r="K1074" s="37"/>
    </row>
    <row r="1075" spans="1:11" ht="12" customHeight="1" x14ac:dyDescent="0.15">
      <c r="A1075" s="37"/>
      <c r="K1075" s="37"/>
    </row>
    <row r="1076" spans="1:11" ht="12" customHeight="1" x14ac:dyDescent="0.15">
      <c r="A1076" s="37"/>
      <c r="K1076" s="37"/>
    </row>
    <row r="1077" spans="1:11" ht="12" customHeight="1" x14ac:dyDescent="0.15">
      <c r="A1077" s="37"/>
      <c r="K1077" s="37"/>
    </row>
    <row r="1078" spans="1:11" ht="12" customHeight="1" x14ac:dyDescent="0.15">
      <c r="A1078" s="37"/>
      <c r="K1078" s="37"/>
    </row>
    <row r="1079" spans="1:11" ht="12" customHeight="1" x14ac:dyDescent="0.15">
      <c r="A1079" s="37"/>
      <c r="K1079" s="37"/>
    </row>
    <row r="1080" spans="1:11" ht="12" customHeight="1" x14ac:dyDescent="0.15">
      <c r="A1080" s="37"/>
      <c r="K1080" s="37"/>
    </row>
    <row r="1081" spans="1:11" ht="12" customHeight="1" x14ac:dyDescent="0.15">
      <c r="A1081" s="37"/>
      <c r="K1081" s="37"/>
    </row>
    <row r="1082" spans="1:11" ht="12" customHeight="1" x14ac:dyDescent="0.15">
      <c r="A1082" s="37"/>
      <c r="K1082" s="37"/>
    </row>
    <row r="1083" spans="1:11" ht="12" customHeight="1" x14ac:dyDescent="0.15">
      <c r="A1083" s="37"/>
      <c r="K1083" s="37"/>
    </row>
    <row r="1084" spans="1:11" ht="12" customHeight="1" x14ac:dyDescent="0.15">
      <c r="A1084" s="37"/>
      <c r="K1084" s="37"/>
    </row>
    <row r="1085" spans="1:11" ht="12" customHeight="1" x14ac:dyDescent="0.15">
      <c r="A1085" s="37"/>
      <c r="K1085" s="37"/>
    </row>
    <row r="1086" spans="1:11" ht="12" customHeight="1" x14ac:dyDescent="0.15">
      <c r="A1086" s="37"/>
      <c r="K1086" s="37"/>
    </row>
    <row r="1087" spans="1:11" ht="12" customHeight="1" x14ac:dyDescent="0.15">
      <c r="A1087" s="37"/>
      <c r="K1087" s="37"/>
    </row>
    <row r="1088" spans="1:11" ht="12" customHeight="1" x14ac:dyDescent="0.15">
      <c r="A1088" s="37"/>
      <c r="K1088" s="37"/>
    </row>
    <row r="1089" spans="1:11" ht="12" customHeight="1" x14ac:dyDescent="0.15">
      <c r="A1089" s="37"/>
      <c r="K1089" s="37"/>
    </row>
    <row r="1090" spans="1:11" ht="12" customHeight="1" x14ac:dyDescent="0.15">
      <c r="A1090" s="37"/>
      <c r="K1090" s="37"/>
    </row>
    <row r="1091" spans="1:11" ht="12" customHeight="1" x14ac:dyDescent="0.15">
      <c r="A1091" s="37"/>
      <c r="K1091" s="37"/>
    </row>
    <row r="1092" spans="1:11" ht="12" customHeight="1" x14ac:dyDescent="0.15">
      <c r="A1092" s="37"/>
      <c r="K1092" s="37"/>
    </row>
    <row r="1093" spans="1:11" ht="12" customHeight="1" x14ac:dyDescent="0.15">
      <c r="A1093" s="37"/>
      <c r="K1093" s="37"/>
    </row>
    <row r="1094" spans="1:11" ht="12" customHeight="1" x14ac:dyDescent="0.15">
      <c r="A1094" s="37"/>
      <c r="K1094" s="37"/>
    </row>
    <row r="1095" spans="1:11" ht="12" customHeight="1" x14ac:dyDescent="0.15">
      <c r="A1095" s="37"/>
      <c r="K1095" s="37"/>
    </row>
    <row r="1096" spans="1:11" ht="12" customHeight="1" x14ac:dyDescent="0.15">
      <c r="A1096" s="37"/>
      <c r="K1096" s="37"/>
    </row>
    <row r="1097" spans="1:11" ht="12" customHeight="1" x14ac:dyDescent="0.15">
      <c r="A1097" s="37"/>
      <c r="K1097" s="37"/>
    </row>
    <row r="1098" spans="1:11" ht="12" customHeight="1" x14ac:dyDescent="0.15">
      <c r="A1098" s="37"/>
      <c r="K1098" s="37"/>
    </row>
    <row r="1099" spans="1:11" ht="12" customHeight="1" x14ac:dyDescent="0.15">
      <c r="A1099" s="37"/>
      <c r="K1099" s="37"/>
    </row>
    <row r="1100" spans="1:11" ht="12" customHeight="1" x14ac:dyDescent="0.15">
      <c r="A1100" s="37"/>
      <c r="K1100" s="37"/>
    </row>
    <row r="1101" spans="1:11" ht="12" customHeight="1" x14ac:dyDescent="0.15">
      <c r="A1101" s="37"/>
      <c r="K1101" s="37"/>
    </row>
    <row r="1102" spans="1:11" ht="12" customHeight="1" x14ac:dyDescent="0.15">
      <c r="A1102" s="37"/>
      <c r="K1102" s="37"/>
    </row>
    <row r="1103" spans="1:11" ht="12" customHeight="1" x14ac:dyDescent="0.15">
      <c r="A1103" s="37"/>
      <c r="K1103" s="37"/>
    </row>
    <row r="1104" spans="1:11" ht="12" customHeight="1" x14ac:dyDescent="0.15">
      <c r="A1104" s="37"/>
      <c r="K1104" s="37"/>
    </row>
    <row r="1105" spans="1:11" ht="12" customHeight="1" x14ac:dyDescent="0.15">
      <c r="A1105" s="37"/>
      <c r="K1105" s="37"/>
    </row>
    <row r="1106" spans="1:11" ht="12" customHeight="1" x14ac:dyDescent="0.15">
      <c r="A1106" s="37"/>
      <c r="K1106" s="37"/>
    </row>
    <row r="1107" spans="1:11" ht="12" customHeight="1" x14ac:dyDescent="0.15">
      <c r="A1107" s="37"/>
      <c r="K1107" s="37"/>
    </row>
    <row r="1108" spans="1:11" ht="12" customHeight="1" x14ac:dyDescent="0.15">
      <c r="A1108" s="37"/>
      <c r="K1108" s="37"/>
    </row>
    <row r="1109" spans="1:11" ht="12" customHeight="1" x14ac:dyDescent="0.15">
      <c r="A1109" s="37"/>
      <c r="K1109" s="37"/>
    </row>
    <row r="1110" spans="1:11" ht="12" customHeight="1" x14ac:dyDescent="0.15">
      <c r="A1110" s="37"/>
      <c r="K1110" s="37"/>
    </row>
    <row r="1111" spans="1:11" ht="12" customHeight="1" x14ac:dyDescent="0.15">
      <c r="A1111" s="37"/>
      <c r="K1111" s="37"/>
    </row>
    <row r="1112" spans="1:11" ht="12" customHeight="1" x14ac:dyDescent="0.15">
      <c r="A1112" s="37"/>
      <c r="K1112" s="37"/>
    </row>
    <row r="1113" spans="1:11" ht="12" customHeight="1" x14ac:dyDescent="0.15">
      <c r="A1113" s="37"/>
      <c r="K1113" s="37"/>
    </row>
    <row r="1114" spans="1:11" ht="12" customHeight="1" x14ac:dyDescent="0.15">
      <c r="A1114" s="37"/>
      <c r="K1114" s="37"/>
    </row>
    <row r="1115" spans="1:11" ht="12" customHeight="1" x14ac:dyDescent="0.15">
      <c r="A1115" s="37"/>
      <c r="K1115" s="37"/>
    </row>
    <row r="1116" spans="1:11" ht="12" customHeight="1" x14ac:dyDescent="0.15">
      <c r="A1116" s="37"/>
      <c r="K1116" s="37"/>
    </row>
    <row r="1117" spans="1:11" ht="12" customHeight="1" x14ac:dyDescent="0.15">
      <c r="A1117" s="37"/>
      <c r="K1117" s="37"/>
    </row>
    <row r="1118" spans="1:11" ht="12" customHeight="1" x14ac:dyDescent="0.15">
      <c r="A1118" s="37"/>
      <c r="K1118" s="37"/>
    </row>
    <row r="1119" spans="1:11" ht="12" customHeight="1" x14ac:dyDescent="0.15">
      <c r="A1119" s="37"/>
      <c r="K1119" s="37"/>
    </row>
    <row r="1120" spans="1:11" ht="12" customHeight="1" x14ac:dyDescent="0.15">
      <c r="A1120" s="37"/>
      <c r="K1120" s="37"/>
    </row>
    <row r="1121" spans="1:11" ht="12" customHeight="1" x14ac:dyDescent="0.15">
      <c r="A1121" s="37"/>
      <c r="K1121" s="37"/>
    </row>
    <row r="1122" spans="1:11" ht="12" customHeight="1" x14ac:dyDescent="0.15">
      <c r="A1122" s="37"/>
      <c r="K1122" s="37"/>
    </row>
    <row r="1123" spans="1:11" ht="12" customHeight="1" x14ac:dyDescent="0.15">
      <c r="A1123" s="37"/>
      <c r="K1123" s="37"/>
    </row>
    <row r="1124" spans="1:11" ht="12" customHeight="1" x14ac:dyDescent="0.15">
      <c r="A1124" s="37"/>
      <c r="K1124" s="37"/>
    </row>
    <row r="1125" spans="1:11" ht="12" customHeight="1" x14ac:dyDescent="0.15">
      <c r="A1125" s="37"/>
      <c r="K1125" s="37"/>
    </row>
    <row r="1126" spans="1:11" ht="12" customHeight="1" x14ac:dyDescent="0.15">
      <c r="A1126" s="37"/>
      <c r="K1126" s="37"/>
    </row>
    <row r="1127" spans="1:11" ht="12" customHeight="1" x14ac:dyDescent="0.15">
      <c r="A1127" s="37"/>
      <c r="K1127" s="37"/>
    </row>
    <row r="1128" spans="1:11" ht="12" customHeight="1" x14ac:dyDescent="0.15">
      <c r="A1128" s="37"/>
      <c r="K1128" s="37"/>
    </row>
    <row r="1129" spans="1:11" ht="12" customHeight="1" x14ac:dyDescent="0.15">
      <c r="A1129" s="37"/>
      <c r="K1129" s="37"/>
    </row>
    <row r="1130" spans="1:11" ht="12" customHeight="1" x14ac:dyDescent="0.15">
      <c r="A1130" s="37"/>
      <c r="K1130" s="37"/>
    </row>
    <row r="1131" spans="1:11" ht="12" customHeight="1" x14ac:dyDescent="0.15">
      <c r="A1131" s="37"/>
      <c r="K1131" s="37"/>
    </row>
    <row r="1132" spans="1:11" ht="12" customHeight="1" x14ac:dyDescent="0.15">
      <c r="A1132" s="37"/>
      <c r="K1132" s="37"/>
    </row>
    <row r="1133" spans="1:11" ht="12" customHeight="1" x14ac:dyDescent="0.15">
      <c r="A1133" s="37"/>
      <c r="K1133" s="37"/>
    </row>
    <row r="1134" spans="1:11" ht="12" customHeight="1" x14ac:dyDescent="0.15">
      <c r="A1134" s="37"/>
      <c r="K1134" s="37"/>
    </row>
    <row r="1135" spans="1:11" ht="12" customHeight="1" x14ac:dyDescent="0.15">
      <c r="A1135" s="37"/>
      <c r="K1135" s="37"/>
    </row>
    <row r="1136" spans="1:11" ht="12" customHeight="1" x14ac:dyDescent="0.15">
      <c r="A1136" s="37"/>
      <c r="K1136" s="37"/>
    </row>
    <row r="1137" spans="1:11" ht="12" customHeight="1" x14ac:dyDescent="0.15">
      <c r="A1137" s="37"/>
      <c r="K1137" s="37"/>
    </row>
    <row r="1138" spans="1:11" ht="12" customHeight="1" x14ac:dyDescent="0.15">
      <c r="A1138" s="37"/>
      <c r="K1138" s="37"/>
    </row>
    <row r="1139" spans="1:11" ht="12" customHeight="1" x14ac:dyDescent="0.15">
      <c r="A1139" s="37"/>
      <c r="K1139" s="37"/>
    </row>
    <row r="1140" spans="1:11" ht="12" customHeight="1" x14ac:dyDescent="0.15">
      <c r="A1140" s="37"/>
      <c r="K1140" s="37"/>
    </row>
    <row r="1141" spans="1:11" ht="12" customHeight="1" x14ac:dyDescent="0.15">
      <c r="A1141" s="37"/>
      <c r="K1141" s="37"/>
    </row>
    <row r="1142" spans="1:11" ht="12" customHeight="1" x14ac:dyDescent="0.15">
      <c r="A1142" s="37"/>
      <c r="K1142" s="37"/>
    </row>
    <row r="1143" spans="1:11" ht="12" customHeight="1" x14ac:dyDescent="0.15">
      <c r="A1143" s="37"/>
      <c r="K1143" s="37"/>
    </row>
    <row r="1144" spans="1:11" ht="12" customHeight="1" x14ac:dyDescent="0.15">
      <c r="A1144" s="37"/>
      <c r="K1144" s="37"/>
    </row>
    <row r="1145" spans="1:11" ht="12" customHeight="1" x14ac:dyDescent="0.15">
      <c r="A1145" s="37"/>
      <c r="K1145" s="37"/>
    </row>
    <row r="1146" spans="1:11" ht="12" customHeight="1" x14ac:dyDescent="0.15">
      <c r="A1146" s="37"/>
      <c r="K1146" s="37"/>
    </row>
    <row r="1147" spans="1:11" ht="12" customHeight="1" x14ac:dyDescent="0.15">
      <c r="A1147" s="37"/>
      <c r="K1147" s="37"/>
    </row>
    <row r="1148" spans="1:11" ht="12" customHeight="1" x14ac:dyDescent="0.15">
      <c r="A1148" s="37"/>
      <c r="K1148" s="37"/>
    </row>
    <row r="1149" spans="1:11" ht="12" customHeight="1" x14ac:dyDescent="0.15">
      <c r="A1149" s="37"/>
      <c r="K1149" s="37"/>
    </row>
    <row r="1150" spans="1:11" ht="12" customHeight="1" x14ac:dyDescent="0.15">
      <c r="A1150" s="37"/>
      <c r="K1150" s="37"/>
    </row>
    <row r="1151" spans="1:11" ht="12" customHeight="1" x14ac:dyDescent="0.15">
      <c r="A1151" s="37"/>
      <c r="K1151" s="37"/>
    </row>
    <row r="1152" spans="1:11" ht="12" customHeight="1" x14ac:dyDescent="0.15">
      <c r="A1152" s="37"/>
      <c r="K1152" s="37"/>
    </row>
    <row r="1153" spans="1:11" ht="12" customHeight="1" x14ac:dyDescent="0.15">
      <c r="A1153" s="37"/>
      <c r="K1153" s="37"/>
    </row>
    <row r="1154" spans="1:11" ht="12" customHeight="1" x14ac:dyDescent="0.15">
      <c r="A1154" s="37"/>
      <c r="K1154" s="37"/>
    </row>
    <row r="1155" spans="1:11" ht="12" customHeight="1" x14ac:dyDescent="0.15">
      <c r="A1155" s="37"/>
      <c r="K1155" s="37"/>
    </row>
    <row r="1156" spans="1:11" ht="12" customHeight="1" x14ac:dyDescent="0.15">
      <c r="A1156" s="37"/>
      <c r="K1156" s="37"/>
    </row>
    <row r="1157" spans="1:11" ht="12" customHeight="1" x14ac:dyDescent="0.15">
      <c r="A1157" s="37"/>
      <c r="K1157" s="37"/>
    </row>
    <row r="1158" spans="1:11" ht="12" customHeight="1" x14ac:dyDescent="0.15">
      <c r="A1158" s="37"/>
      <c r="K1158" s="37"/>
    </row>
    <row r="1159" spans="1:11" ht="12" customHeight="1" x14ac:dyDescent="0.15">
      <c r="A1159" s="37"/>
      <c r="K1159" s="37"/>
    </row>
    <row r="1160" spans="1:11" ht="12" customHeight="1" x14ac:dyDescent="0.15">
      <c r="A1160" s="37"/>
      <c r="K1160" s="37"/>
    </row>
    <row r="1161" spans="1:11" ht="12" customHeight="1" x14ac:dyDescent="0.15">
      <c r="A1161" s="37"/>
      <c r="K1161" s="37"/>
    </row>
    <row r="1162" spans="1:11" ht="12" customHeight="1" x14ac:dyDescent="0.15">
      <c r="A1162" s="37"/>
      <c r="K1162" s="37"/>
    </row>
    <row r="1163" spans="1:11" ht="12" customHeight="1" x14ac:dyDescent="0.15">
      <c r="A1163" s="37"/>
      <c r="K1163" s="37"/>
    </row>
    <row r="1164" spans="1:11" ht="12" customHeight="1" x14ac:dyDescent="0.15">
      <c r="A1164" s="37"/>
      <c r="K1164" s="37"/>
    </row>
    <row r="1165" spans="1:11" ht="12" customHeight="1" x14ac:dyDescent="0.15">
      <c r="A1165" s="37"/>
      <c r="K1165" s="37"/>
    </row>
    <row r="1166" spans="1:11" ht="12" customHeight="1" x14ac:dyDescent="0.15">
      <c r="A1166" s="37"/>
      <c r="K1166" s="37"/>
    </row>
    <row r="1167" spans="1:11" ht="12" customHeight="1" x14ac:dyDescent="0.15">
      <c r="A1167" s="37"/>
      <c r="K1167" s="37"/>
    </row>
    <row r="1168" spans="1:11" ht="12" customHeight="1" x14ac:dyDescent="0.15">
      <c r="A1168" s="37"/>
      <c r="K1168" s="37"/>
    </row>
    <row r="1169" spans="1:11" ht="12" customHeight="1" x14ac:dyDescent="0.15">
      <c r="A1169" s="37"/>
      <c r="K1169" s="37"/>
    </row>
    <row r="1170" spans="1:11" ht="12" customHeight="1" x14ac:dyDescent="0.15">
      <c r="A1170" s="37"/>
      <c r="K1170" s="37"/>
    </row>
    <row r="1171" spans="1:11" ht="12" customHeight="1" x14ac:dyDescent="0.15">
      <c r="A1171" s="37"/>
      <c r="K1171" s="37"/>
    </row>
    <row r="1172" spans="1:11" ht="12" customHeight="1" x14ac:dyDescent="0.15">
      <c r="A1172" s="37"/>
      <c r="K1172" s="37"/>
    </row>
    <row r="1173" spans="1:11" ht="12" customHeight="1" x14ac:dyDescent="0.15">
      <c r="A1173" s="37"/>
      <c r="K1173" s="37"/>
    </row>
    <row r="1174" spans="1:11" ht="12" customHeight="1" x14ac:dyDescent="0.15">
      <c r="A1174" s="37"/>
      <c r="K1174" s="37"/>
    </row>
    <row r="1175" spans="1:11" ht="12" customHeight="1" x14ac:dyDescent="0.15">
      <c r="A1175" s="37"/>
      <c r="K1175" s="37"/>
    </row>
    <row r="1176" spans="1:11" ht="12" customHeight="1" x14ac:dyDescent="0.15">
      <c r="A1176" s="37"/>
      <c r="K1176" s="37"/>
    </row>
    <row r="1177" spans="1:11" ht="12" customHeight="1" x14ac:dyDescent="0.15">
      <c r="A1177" s="37"/>
      <c r="K1177" s="37"/>
    </row>
    <row r="1178" spans="1:11" ht="12" customHeight="1" x14ac:dyDescent="0.15">
      <c r="A1178" s="37"/>
      <c r="K1178" s="37"/>
    </row>
    <row r="1179" spans="1:11" ht="12" customHeight="1" x14ac:dyDescent="0.15">
      <c r="A1179" s="37"/>
      <c r="K1179" s="37"/>
    </row>
    <row r="1180" spans="1:11" ht="12" customHeight="1" x14ac:dyDescent="0.15">
      <c r="A1180" s="37"/>
      <c r="K1180" s="37"/>
    </row>
    <row r="1181" spans="1:11" ht="12" customHeight="1" x14ac:dyDescent="0.15">
      <c r="A1181" s="37"/>
      <c r="K1181" s="37"/>
    </row>
    <row r="1182" spans="1:11" ht="12" customHeight="1" x14ac:dyDescent="0.15">
      <c r="A1182" s="37"/>
      <c r="K1182" s="37"/>
    </row>
    <row r="1183" spans="1:11" ht="12" customHeight="1" x14ac:dyDescent="0.15">
      <c r="A1183" s="37"/>
      <c r="K1183" s="37"/>
    </row>
    <row r="1184" spans="1:11" ht="12" customHeight="1" x14ac:dyDescent="0.15">
      <c r="A1184" s="37"/>
      <c r="K1184" s="37"/>
    </row>
    <row r="1185" spans="1:11" ht="12" customHeight="1" x14ac:dyDescent="0.15">
      <c r="A1185" s="37"/>
      <c r="K1185" s="37"/>
    </row>
    <row r="1186" spans="1:11" ht="12" customHeight="1" x14ac:dyDescent="0.15">
      <c r="A1186" s="37"/>
      <c r="K1186" s="37"/>
    </row>
    <row r="1187" spans="1:11" ht="12" customHeight="1" x14ac:dyDescent="0.15">
      <c r="A1187" s="37"/>
      <c r="K1187" s="37"/>
    </row>
    <row r="1188" spans="1:11" ht="12" customHeight="1" x14ac:dyDescent="0.15">
      <c r="A1188" s="37"/>
      <c r="K1188" s="37"/>
    </row>
    <row r="1189" spans="1:11" ht="12" customHeight="1" x14ac:dyDescent="0.15">
      <c r="A1189" s="37"/>
      <c r="K1189" s="37"/>
    </row>
    <row r="1190" spans="1:11" ht="12" customHeight="1" x14ac:dyDescent="0.15">
      <c r="A1190" s="37"/>
      <c r="K1190" s="37"/>
    </row>
    <row r="1191" spans="1:11" ht="12" customHeight="1" x14ac:dyDescent="0.15">
      <c r="A1191" s="37"/>
      <c r="K1191" s="37"/>
    </row>
    <row r="1192" spans="1:11" ht="12" customHeight="1" x14ac:dyDescent="0.15">
      <c r="A1192" s="37"/>
      <c r="K1192" s="37"/>
    </row>
    <row r="1193" spans="1:11" ht="12" customHeight="1" x14ac:dyDescent="0.15">
      <c r="A1193" s="37"/>
      <c r="K1193" s="37"/>
    </row>
    <row r="1194" spans="1:11" ht="12" customHeight="1" x14ac:dyDescent="0.15">
      <c r="A1194" s="37"/>
      <c r="K1194" s="37"/>
    </row>
    <row r="1195" spans="1:11" ht="12" customHeight="1" x14ac:dyDescent="0.15">
      <c r="A1195" s="37"/>
      <c r="K1195" s="37"/>
    </row>
    <row r="1196" spans="1:11" ht="12" customHeight="1" x14ac:dyDescent="0.15">
      <c r="A1196" s="37"/>
      <c r="K1196" s="37"/>
    </row>
    <row r="1197" spans="1:11" ht="12" customHeight="1" x14ac:dyDescent="0.15">
      <c r="A1197" s="37"/>
      <c r="K1197" s="37"/>
    </row>
    <row r="1198" spans="1:11" ht="12" customHeight="1" x14ac:dyDescent="0.15">
      <c r="A1198" s="37"/>
      <c r="K1198" s="37"/>
    </row>
    <row r="1199" spans="1:11" ht="12" customHeight="1" x14ac:dyDescent="0.15">
      <c r="A1199" s="37"/>
      <c r="K1199" s="37"/>
    </row>
    <row r="1200" spans="1:11" ht="12" customHeight="1" x14ac:dyDescent="0.15">
      <c r="A1200" s="37"/>
      <c r="K1200" s="37"/>
    </row>
    <row r="1201" spans="1:11" ht="12" customHeight="1" x14ac:dyDescent="0.15">
      <c r="A1201" s="37"/>
      <c r="K1201" s="37"/>
    </row>
    <row r="1202" spans="1:11" ht="12" customHeight="1" x14ac:dyDescent="0.15">
      <c r="A1202" s="37"/>
      <c r="K1202" s="37"/>
    </row>
    <row r="1203" spans="1:11" ht="12" customHeight="1" x14ac:dyDescent="0.15">
      <c r="A1203" s="37"/>
      <c r="K1203" s="37"/>
    </row>
    <row r="1204" spans="1:11" ht="12" customHeight="1" x14ac:dyDescent="0.15">
      <c r="A1204" s="37"/>
      <c r="K1204" s="37"/>
    </row>
    <row r="1205" spans="1:11" ht="12" customHeight="1" x14ac:dyDescent="0.15">
      <c r="A1205" s="37"/>
      <c r="K1205" s="37"/>
    </row>
    <row r="1206" spans="1:11" ht="12" customHeight="1" x14ac:dyDescent="0.15">
      <c r="A1206" s="37"/>
      <c r="K1206" s="37"/>
    </row>
    <row r="1207" spans="1:11" ht="12" customHeight="1" x14ac:dyDescent="0.15">
      <c r="A1207" s="37"/>
      <c r="K1207" s="37"/>
    </row>
    <row r="1208" spans="1:11" ht="12" customHeight="1" x14ac:dyDescent="0.15">
      <c r="A1208" s="37"/>
      <c r="K1208" s="37"/>
    </row>
    <row r="1209" spans="1:11" ht="12" customHeight="1" x14ac:dyDescent="0.15">
      <c r="A1209" s="37"/>
      <c r="K1209" s="37"/>
    </row>
    <row r="1210" spans="1:11" ht="12" customHeight="1" x14ac:dyDescent="0.15">
      <c r="A1210" s="37"/>
      <c r="K1210" s="37"/>
    </row>
    <row r="1211" spans="1:11" ht="12" customHeight="1" x14ac:dyDescent="0.15">
      <c r="A1211" s="37"/>
    </row>
  </sheetData>
  <mergeCells count="1">
    <mergeCell ref="L3:N5"/>
  </mergeCells>
  <phoneticPr fontId="2" type="noConversion"/>
  <printOptions horizontalCentered="1" verticalCentered="1"/>
  <pageMargins left="0.45" right="0.45" top="0.1" bottom="0.02" header="0.5" footer="0.5"/>
  <pageSetup scale="79" orientation="portrait" horizontalDpi="300" verticalDpi="300" r:id="rId1"/>
  <headerFooter alignWithMargins="0">
    <oddFooter>&amp;R13August2019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Instructions</vt:lpstr>
      <vt:lpstr>Rates</vt:lpstr>
      <vt:lpstr>YR 1</vt:lpstr>
      <vt:lpstr>YR 2</vt:lpstr>
      <vt:lpstr>YR 3</vt:lpstr>
      <vt:lpstr>YR 4</vt:lpstr>
      <vt:lpstr>YR 5</vt:lpstr>
      <vt:lpstr>Total Project</vt:lpstr>
      <vt:lpstr>'Total Project'!Print_Area</vt:lpstr>
      <vt:lpstr>'YR 1'!Print_Area</vt:lpstr>
      <vt:lpstr>'YR 2'!Print_Area</vt:lpstr>
      <vt:lpstr>'YR 3'!Print_Area</vt:lpstr>
      <vt:lpstr>'YR 4'!Print_Area</vt:lpstr>
      <vt:lpstr>'YR 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budgettemplate2018</dc:title>
  <dc:creator>CSTALVEY@mailbox.sc.edu</dc:creator>
  <cp:lastModifiedBy>Snelgrove, Lee</cp:lastModifiedBy>
  <cp:lastPrinted>2026-08-10T14:31:34Z</cp:lastPrinted>
  <dcterms:created xsi:type="dcterms:W3CDTF">2000-04-26T21:24:34Z</dcterms:created>
  <dcterms:modified xsi:type="dcterms:W3CDTF">2026-09-22T13:01:33Z</dcterms:modified>
</cp:coreProperties>
</file>